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0_DVA\VEZAICIAI\INTERNETAS\INTERNETO_SVETAINE_\BUHALTERINIAI REIKALAI\FINANSU_ATASKAITOS\2022_F.A\"/>
    </mc:Choice>
  </mc:AlternateContent>
  <bookViews>
    <workbookView xWindow="0" yWindow="0" windowWidth="28800" windowHeight="11730" activeTab="1"/>
  </bookViews>
  <sheets>
    <sheet name="VRA" sheetId="1" r:id="rId1"/>
    <sheet name="FBA" sheetId="2" r:id="rId2"/>
    <sheet name="4 pr. FS" sheetId="3" r:id="rId3"/>
  </sheets>
  <definedNames>
    <definedName name="_xlnm.Print_Area" localSheetId="2">'4 pr. FS'!$A$1:$N$29</definedName>
    <definedName name="_xlnm.Print_Area" localSheetId="1">FBA!$A$1:$H$104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N24" i="3"/>
  <c r="N23" i="3"/>
  <c r="M22" i="3"/>
  <c r="L22" i="3"/>
  <c r="K22" i="3"/>
  <c r="J22" i="3"/>
  <c r="I22" i="3"/>
  <c r="H22" i="3"/>
  <c r="G22" i="3"/>
  <c r="F22" i="3"/>
  <c r="E22" i="3"/>
  <c r="E25" i="3" s="1"/>
  <c r="D22" i="3"/>
  <c r="N22" i="3" s="1"/>
  <c r="N21" i="3"/>
  <c r="N20" i="3"/>
  <c r="M19" i="3"/>
  <c r="L19" i="3"/>
  <c r="K19" i="3"/>
  <c r="J19" i="3"/>
  <c r="I19" i="3"/>
  <c r="H19" i="3"/>
  <c r="G19" i="3"/>
  <c r="F19" i="3"/>
  <c r="F25" i="3" s="1"/>
  <c r="E19" i="3"/>
  <c r="D19" i="3"/>
  <c r="N19" i="3" s="1"/>
  <c r="N18" i="3"/>
  <c r="N17" i="3"/>
  <c r="M16" i="3"/>
  <c r="L16" i="3"/>
  <c r="K16" i="3"/>
  <c r="J16" i="3"/>
  <c r="I16" i="3"/>
  <c r="H16" i="3"/>
  <c r="G16" i="3"/>
  <c r="F16" i="3"/>
  <c r="N16" i="3" s="1"/>
  <c r="E16" i="3"/>
  <c r="D16" i="3"/>
  <c r="N15" i="3"/>
  <c r="N14" i="3"/>
  <c r="M13" i="3"/>
  <c r="M25" i="3" s="1"/>
  <c r="L13" i="3"/>
  <c r="L25" i="3" s="1"/>
  <c r="K13" i="3"/>
  <c r="K25" i="3" s="1"/>
  <c r="J13" i="3"/>
  <c r="J25" i="3" s="1"/>
  <c r="I13" i="3"/>
  <c r="I25" i="3" s="1"/>
  <c r="H13" i="3"/>
  <c r="H25" i="3" s="1"/>
  <c r="G13" i="3"/>
  <c r="G25" i="3" s="1"/>
  <c r="F13" i="3"/>
  <c r="E13" i="3"/>
  <c r="D13" i="3"/>
  <c r="N13" i="3" s="1"/>
  <c r="H90" i="2"/>
  <c r="G90" i="2"/>
  <c r="H86" i="2"/>
  <c r="G86" i="2"/>
  <c r="G84" i="2" s="1"/>
  <c r="H84" i="2"/>
  <c r="H75" i="2"/>
  <c r="G75" i="2"/>
  <c r="H69" i="2"/>
  <c r="G69" i="2"/>
  <c r="H65" i="2"/>
  <c r="H64" i="2" s="1"/>
  <c r="G65" i="2"/>
  <c r="G64" i="2" s="1"/>
  <c r="H59" i="2"/>
  <c r="H94" i="2" s="1"/>
  <c r="G59" i="2"/>
  <c r="H49" i="2"/>
  <c r="G49" i="2"/>
  <c r="H42" i="2"/>
  <c r="H41" i="2" s="1"/>
  <c r="G42" i="2"/>
  <c r="G41" i="2" s="1"/>
  <c r="H27" i="2"/>
  <c r="G27" i="2"/>
  <c r="H21" i="2"/>
  <c r="G21" i="2"/>
  <c r="G20" i="2" s="1"/>
  <c r="G58" i="2" s="1"/>
  <c r="H20" i="2"/>
  <c r="H58" i="2" s="1"/>
  <c r="J47" i="1"/>
  <c r="I47" i="1"/>
  <c r="J46" i="1"/>
  <c r="J54" i="1" s="1"/>
  <c r="J56" i="1" s="1"/>
  <c r="J31" i="1"/>
  <c r="I31" i="1"/>
  <c r="J28" i="1"/>
  <c r="I28" i="1"/>
  <c r="J22" i="1"/>
  <c r="I22" i="1"/>
  <c r="J21" i="1"/>
  <c r="I21" i="1"/>
  <c r="I46" i="1" s="1"/>
  <c r="I54" i="1" s="1"/>
  <c r="I56" i="1" s="1"/>
  <c r="N25" i="3" l="1"/>
  <c r="G94" i="2"/>
</calcChain>
</file>

<file path=xl/comments1.xml><?xml version="1.0" encoding="utf-8"?>
<comments xmlns="http://schemas.openxmlformats.org/spreadsheetml/2006/main">
  <authors>
    <author>ketvirtas</author>
  </authors>
  <commentList>
    <comment ref="I23" authorId="0" shapeId="0">
      <text>
        <r>
          <rPr>
            <sz val="9"/>
            <color indexed="8"/>
            <rFont val="Tahoma"/>
          </rPr>
          <t xml:space="preserve">#03_2_I23#
</t>
        </r>
      </text>
    </comment>
    <comment ref="I24" authorId="0" shapeId="0">
      <text>
        <r>
          <rPr>
            <sz val="9"/>
            <color indexed="8"/>
            <rFont val="Tahoma"/>
          </rPr>
          <t xml:space="preserve">#03_2_I24#
</t>
        </r>
      </text>
    </comment>
    <comment ref="I25" authorId="0" shapeId="0">
      <text>
        <r>
          <rPr>
            <sz val="9"/>
            <color indexed="8"/>
            <rFont val="Tahoma"/>
          </rPr>
          <t>#03_2_I25#</t>
        </r>
      </text>
    </comment>
    <comment ref="I26" authorId="0" shapeId="0">
      <text>
        <r>
          <rPr>
            <sz val="9"/>
            <color indexed="8"/>
            <rFont val="Tahoma"/>
          </rPr>
          <t>#03_2_I26#</t>
        </r>
      </text>
    </comment>
    <comment ref="I32" authorId="0" shapeId="0">
      <text>
        <r>
          <rPr>
            <sz val="9"/>
            <color indexed="8"/>
            <rFont val="Tahoma"/>
          </rPr>
          <t>#03_2_I32#</t>
        </r>
      </text>
    </comment>
    <comment ref="I33" authorId="0" shapeId="0">
      <text>
        <r>
          <rPr>
            <sz val="9"/>
            <color indexed="8"/>
            <rFont val="Tahoma"/>
          </rPr>
          <t>#03_2_I33#</t>
        </r>
      </text>
    </comment>
    <comment ref="I34" authorId="0" shapeId="0">
      <text>
        <r>
          <rPr>
            <sz val="9"/>
            <color indexed="8"/>
            <rFont val="Tahoma"/>
          </rPr>
          <t>#03_2_I34#</t>
        </r>
      </text>
    </comment>
    <comment ref="I35" authorId="0" shapeId="0">
      <text>
        <r>
          <rPr>
            <sz val="9"/>
            <color indexed="8"/>
            <rFont val="Tahoma"/>
          </rPr>
          <t>#03_2_I35#</t>
        </r>
      </text>
    </comment>
    <comment ref="I36" authorId="0" shapeId="0">
      <text>
        <r>
          <rPr>
            <sz val="9"/>
            <color indexed="8"/>
            <rFont val="Tahoma"/>
          </rPr>
          <t>#03_2_I36#</t>
        </r>
      </text>
    </comment>
    <comment ref="I37" authorId="0" shapeId="0">
      <text>
        <r>
          <rPr>
            <sz val="9"/>
            <color indexed="8"/>
            <rFont val="Tahoma"/>
          </rPr>
          <t>#03_2_I37#</t>
        </r>
      </text>
    </comment>
    <comment ref="I38" authorId="0" shapeId="0">
      <text>
        <r>
          <rPr>
            <sz val="9"/>
            <color indexed="8"/>
            <rFont val="Tahoma"/>
          </rPr>
          <t>#03_2_I38#</t>
        </r>
      </text>
    </comment>
    <comment ref="I39" authorId="0" shapeId="0">
      <text>
        <r>
          <rPr>
            <sz val="9"/>
            <color indexed="8"/>
            <rFont val="Tahoma"/>
          </rPr>
          <t>#03_2_I39#</t>
        </r>
      </text>
    </comment>
    <comment ref="I40" authorId="0" shapeId="0">
      <text>
        <r>
          <rPr>
            <sz val="9"/>
            <color indexed="8"/>
            <rFont val="Tahoma"/>
          </rPr>
          <t>#03_2_I40#</t>
        </r>
      </text>
    </comment>
    <comment ref="I41" authorId="0" shapeId="0">
      <text>
        <r>
          <rPr>
            <sz val="9"/>
            <color indexed="8"/>
            <rFont val="Tahoma"/>
          </rPr>
          <t>#03_2_I41#</t>
        </r>
      </text>
    </comment>
    <comment ref="I42" authorId="0" shapeId="0">
      <text>
        <r>
          <rPr>
            <sz val="9"/>
            <color indexed="8"/>
            <rFont val="Tahoma"/>
          </rPr>
          <t>#03_2_I42#</t>
        </r>
      </text>
    </comment>
    <comment ref="I43" authorId="0" shapeId="0">
      <text>
        <r>
          <rPr>
            <sz val="9"/>
            <color indexed="8"/>
            <rFont val="Tahoma"/>
          </rPr>
          <t>#03_2_I43#</t>
        </r>
      </text>
    </comment>
    <comment ref="I44" authorId="0" shapeId="0">
      <text>
        <r>
          <rPr>
            <sz val="9"/>
            <color indexed="8"/>
            <rFont val="Tahoma"/>
          </rPr>
          <t>#03_2_I44#</t>
        </r>
      </text>
    </comment>
    <comment ref="I45" authorId="0" shapeId="0">
      <text>
        <r>
          <rPr>
            <sz val="9"/>
            <color indexed="8"/>
            <rFont val="Tahoma"/>
          </rPr>
          <t>#03_2_I45#</t>
        </r>
      </text>
    </comment>
    <comment ref="I53" authorId="0" shapeId="0">
      <text>
        <r>
          <rPr>
            <sz val="9"/>
            <color indexed="8"/>
            <rFont val="Tahoma"/>
          </rPr>
          <t>#03_2_I53#</t>
        </r>
      </text>
    </comment>
    <comment ref="I55" authorId="0" shapeId="0">
      <text>
        <r>
          <rPr>
            <sz val="9"/>
            <color indexed="8"/>
            <rFont val="Tahoma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G38" authorId="0" shapeId="0">
      <text>
        <r>
          <rPr>
            <sz val="9"/>
            <color indexed="8"/>
            <rFont val="Tahoma"/>
            <charset val="186"/>
          </rPr>
          <t>#02_1_G39#</t>
        </r>
      </text>
    </comment>
    <comment ref="G68" authorId="0" shapeId="0">
      <text>
        <r>
          <rPr>
            <sz val="9"/>
            <color indexed="8"/>
            <rFont val="Tahoma"/>
            <charset val="186"/>
          </rPr>
          <t>#02_1_G68#</t>
        </r>
      </text>
    </comment>
    <comment ref="G74" authorId="0" shapeId="0">
      <text>
        <r>
          <rPr>
            <sz val="9"/>
            <color indexed="8"/>
            <rFont val="Tahoma"/>
            <charset val="186"/>
          </rPr>
          <t>#02_1_G74#</t>
        </r>
      </text>
    </comment>
    <comment ref="G76" authorId="0" shapeId="0">
      <text>
        <r>
          <rPr>
            <sz val="9"/>
            <color indexed="8"/>
            <rFont val="Tahoma"/>
            <charset val="186"/>
          </rPr>
          <t>#02_1_G76#</t>
        </r>
      </text>
    </comment>
    <comment ref="G77" authorId="0" shapeId="0">
      <text>
        <r>
          <rPr>
            <sz val="9"/>
            <color indexed="8"/>
            <rFont val="Tahoma"/>
            <charset val="186"/>
          </rPr>
          <t>#02_1_G77#</t>
        </r>
      </text>
    </comment>
    <comment ref="G78" authorId="0" shapeId="0">
      <text>
        <r>
          <rPr>
            <sz val="9"/>
            <color indexed="8"/>
            <rFont val="Tahoma"/>
            <charset val="186"/>
          </rPr>
          <t>#02_1_G78#</t>
        </r>
      </text>
    </comment>
    <comment ref="G81" authorId="0" shapeId="0">
      <text>
        <r>
          <rPr>
            <sz val="9"/>
            <color indexed="8"/>
            <rFont val="Tahoma"/>
            <charset val="186"/>
          </rPr>
          <t>#02_1_G81#</t>
        </r>
      </text>
    </comment>
  </commentList>
</comments>
</file>

<file path=xl/comments3.xml><?xml version="1.0" encoding="utf-8"?>
<comments xmlns="http://schemas.openxmlformats.org/spreadsheetml/2006/main">
  <authors>
    <author>Zita</author>
  </authors>
  <commentList>
    <comment ref="D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E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F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G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H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I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J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K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L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M14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D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E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F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G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H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I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J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K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L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M15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D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E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F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G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H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I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J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K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L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M17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D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E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F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G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H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I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J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K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L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M18" authorId="0" shapeId="0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D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E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F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G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H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I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J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K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L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M20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D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E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F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G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H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I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J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K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L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M21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D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E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F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G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H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I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J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K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L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M23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D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E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F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G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H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I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J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K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L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M24" authorId="0" shapeId="0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<sst xmlns="http://schemas.openxmlformats.org/spreadsheetml/2006/main" count="500" uniqueCount="277">
  <si>
    <t/>
  </si>
  <si>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</si>
  <si>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</si>
  <si>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</si>
  <si>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</si>
  <si>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Klaipėdos r. Vėžaičių pagrindinė mokykla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</si>
  <si>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</si>
  <si>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</si>
  <si>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</si>
  <si>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</si>
  <si>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 2022-09-30 D. DUOMENIS</t>
  </si>
  <si>
    <t>Nr.____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</si>
  <si>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</si>
  <si>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</si>
  <si>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</si>
  <si>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</si>
  <si>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</si>
  <si>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</si>
  <si>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</si>
  <si>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</si>
  <si>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</si>
  <si>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</si>
  <si>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</si>
  <si>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</si>
  <si>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</si>
  <si>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</si>
  <si>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</si>
  <si>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</si>
  <si>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</si>
  <si>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</si>
  <si>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</si>
  <si>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</si>
  <si>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</si>
  <si>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</si>
  <si>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</si>
  <si>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</si>
  <si>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</si>
  <si>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</si>
  <si>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</si>
  <si>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0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</si>
  <si>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</si>
  <si>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</si>
  <si>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</si>
  <si>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</si>
  <si>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</si>
  <si>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</si>
  <si>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</si>
  <si>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</si>
  <si>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</si>
  <si>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</si>
  <si>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</si>
  <si>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</si>
  <si>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</si>
  <si>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</si>
  <si>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</si>
  <si>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</si>
  <si>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</si>
  <si>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</si>
  <si>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</si>
  <si>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</si>
  <si>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</si>
  <si>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</si>
  <si>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</si>
  <si>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</si>
  <si>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</si>
  <si>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</si>
  <si>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</si>
  <si>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</si>
  <si>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</si>
  <si>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</si>
  <si>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</si>
  <si>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</si>
  <si>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</si>
  <si>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</si>
  <si>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</si>
  <si>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</si>
  <si>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</si>
  <si>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</si>
  <si>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</si>
  <si>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</si>
  <si>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</si>
  <si>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</si>
  <si>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</si>
  <si>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</si>
  <si>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</si>
  <si>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</si>
  <si>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</si>
  <si>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</si>
  <si>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</si>
  <si>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</si>
  <si>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</si>
  <si>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</si>
  <si>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</si>
  <si>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</si>
  <si>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</si>
  <si>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</si>
  <si>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</si>
  <si>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</si>
  <si>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</si>
  <si>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</si>
  <si>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</si>
  <si>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</si>
  <si>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</si>
  <si>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</si>
  <si>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Dalia Baliutavičienė</t>
  </si>
  <si>
    <t xml:space="preserve">(viešojo sektoriaus subjekto vadovas arba jo įgaliotas administracijos vadovas)                           </t>
  </si>
  <si>
    <t>(parašas)</t>
  </si>
  <si>
    <t>(vardas ir pavardė)</t>
  </si>
  <si>
    <t xml:space="preserve">Centralizuotos biudžetinių įstaigų buhalterinės apskaitos skyriaus vedėja </t>
  </si>
  <si>
    <t>Viktorija Kaprizkina</t>
  </si>
  <si>
    <t xml:space="preserve">(ataskaitą parengusio asmens pareigų pavadinimas)                                                                                        </t>
  </si>
  <si>
    <t xml:space="preserve">  (parašas)</t>
  </si>
  <si>
    <t>Rengėja: Dovilė Juškaitė, tel. 865949198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</si>
  <si>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</si>
  <si>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</si>
  <si>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</si>
  <si>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</si>
  <si>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</si>
  <si>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</si>
  <si>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</si>
  <si>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</si>
  <si>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</si>
  <si>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</si>
  <si>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</si>
  <si>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</si>
  <si>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</si>
  <si>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</si>
  <si>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</si>
  <si>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</si>
  <si>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</si>
  <si>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</si>
  <si>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</si>
  <si>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</si>
  <si>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</si>
  <si>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</si>
  <si>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</si>
  <si>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</si>
  <si>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</si>
  <si>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</si>
  <si>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</si>
  <si>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</si>
  <si>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</si>
  <si>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</si>
  <si>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</si>
  <si>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</si>
  <si>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</si>
  <si>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</si>
  <si>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</si>
  <si>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</si>
  <si>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</si>
  <si>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</si>
  <si>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</si>
  <si>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Ilgalaikis finansinis turtas</t>
  </si>
  <si>
    <t>Mineraliniai ištekliai</t>
  </si>
  <si>
    <t>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</si>
  <si>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</si>
  <si>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</si>
  <si>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</si>
  <si>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</si>
  <si>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</si>
  <si>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</si>
  <si>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</si>
  <si>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</si>
  <si>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</si>
  <si>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</si>
  <si>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</si>
  <si>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</si>
  <si>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</si>
  <si>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</si>
  <si>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</si>
  <si>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</si>
  <si>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</si>
  <si>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</si>
  <si>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</si>
  <si>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</si>
  <si>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</si>
  <si>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</si>
  <si>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</si>
  <si>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</si>
  <si>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</si>
  <si>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</si>
  <si>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</si>
  <si>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</si>
  <si>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</si>
  <si>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</si>
  <si>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</si>
  <si>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</si>
  <si>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</si>
  <si>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</si>
  <si>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</si>
  <si>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</si>
  <si>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</si>
  <si>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</si>
  <si>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</si>
  <si>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</si>
  <si>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</si>
  <si>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</si>
  <si>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</si>
  <si>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</si>
  <si>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</si>
  <si>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</si>
  <si>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</si>
  <si>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</si>
  <si>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</si>
  <si>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</si>
  <si>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</si>
  <si>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</si>
  <si>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</si>
  <si>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</si>
  <si>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</si>
  <si>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</si>
  <si>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</si>
  <si>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</si>
  <si>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</si>
  <si>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</si>
  <si>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</si>
  <si>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</si>
  <si>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</si>
  <si>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</si>
  <si>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</si>
  <si>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</si>
  <si>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</si>
  <si>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</si>
  <si>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</si>
  <si>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</si>
  <si>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</si>
  <si>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</si>
  <si>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</si>
  <si>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</si>
  <si>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</si>
  <si>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</si>
  <si>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</si>
  <si>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</si>
  <si>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</si>
  <si>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</si>
  <si>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</si>
  <si>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</si>
  <si>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</si>
  <si>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</si>
  <si>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</si>
  <si>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</si>
  <si>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</si>
  <si>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</si>
  <si>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</si>
  <si>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</si>
  <si>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</si>
  <si>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</si>
  <si>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</si>
  <si>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</si>
  <si>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</si>
  <si>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</si>
  <si>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</si>
  <si>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</si>
  <si>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</si>
  <si>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</si>
  <si>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</si>
  <si>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</si>
  <si>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</si>
  <si>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</si>
  <si>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</si>
  <si>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</si>
  <si>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</si>
  <si>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</si>
  <si>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pergrupavimas; praėjusio ataskaitinio laikotarpio klaidų taisymas; valiutos kurso įtaka pinigų likučiams, susijusiems su finansavimo sumomis; finansavimo sumų dalis, pagal 26-ojo VSAFAS „Fondų apskaita ir finansinių ataskaitų rinkinys“ 24 punktą pripažinta valstybės iždo finansavimo pajamomis.</t>
  </si>
  <si>
    <t>P21</t>
  </si>
  <si>
    <t>P22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</si>
  <si>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</si>
  <si>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</si>
  <si>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</si>
  <si>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</si>
  <si>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</si>
  <si>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</si>
  <si>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</si>
  <si>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</si>
  <si>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</si>
  <si>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</si>
  <si>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>191793430; Gargždų g. 28, Vėžaičiai, Klaipėdos r. sav., LT-96216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</si>
</sst>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</font>
    <font>
      <sz val="12"/>
      <name val="Arial"/>
    </font>
    <font>
      <sz val="10"/>
      <name val="Times New Roman"/>
      <family val="1"/>
      <charset val="186"/>
    </font>
    <font>
      <sz val="10"/>
      <name val="Arial"/>
      <family val="2"/>
    </font>
    <font>
      <sz val="9"/>
      <color indexed="8"/>
      <name val="Tahoma"/>
    </font>
    <font>
      <sz val="9"/>
      <name val="Arial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color indexed="8"/>
      <name val="Tahoma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"/>
      <name val="Tahoma"/>
      <family val="2"/>
      <charset val="18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right" vertical="center"/>
    </xf>
    <xf numFmtId="2" fontId="1" fillId="2" borderId="7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2" fontId="1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6" fillId="0" borderId="0" xfId="0" applyFont="1"/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2" fontId="18" fillId="2" borderId="6" xfId="0" applyNumberFormat="1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 wrapText="1"/>
    </xf>
    <xf numFmtId="2" fontId="13" fillId="2" borderId="7" xfId="0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16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16" fontId="13" fillId="2" borderId="6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16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2" fontId="13" fillId="2" borderId="6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6" fillId="0" borderId="0" xfId="0" applyFont="1"/>
    <xf numFmtId="0" fontId="2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wrapText="1"/>
    </xf>
    <xf numFmtId="0" fontId="17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66"/>
  <sheetViews>
    <sheetView zoomScaleNormal="100" workbookViewId="0">
      <selection activeCell="H16" sqref="H16"/>
    </sheetView>
  </sheetViews>
  <sheetFormatPr defaultRowHeight="15"/>
  <cols>
    <col min="1" max="1" width="3.140625" style="1" customWidth="1"/>
    <col min="2" max="2" width="8" style="1" customWidth="1"/>
    <col min="3" max="3" width="1.5703125" style="1" hidden="1" customWidth="1"/>
    <col min="4" max="4" width="30.140625" style="1" customWidth="1"/>
    <col min="5" max="5" width="18.28515625" style="1" customWidth="1"/>
    <col min="6" max="6" width="9.140625" style="1" hidden="1" customWidth="1"/>
    <col min="7" max="7" width="11.7109375" style="1" customWidth="1"/>
    <col min="8" max="8" width="13.140625" style="1" customWidth="1"/>
    <col min="9" max="9" width="14.7109375" style="1" customWidth="1"/>
    <col min="10" max="10" width="15.85546875" style="1" customWidth="1"/>
    <col min="11" max="16384" width="9.140625" style="1"/>
  </cols>
  <sheetData>
    <row r="1" spans="2:10" ht="30" customHeight="1">
      <c r="B1" s="162" t="s">
        <v>0</v>
      </c>
      <c r="C1" s="162"/>
      <c r="D1" s="162"/>
      <c r="E1" s="162"/>
      <c r="F1" s="162"/>
      <c r="G1" s="162"/>
      <c r="H1" s="162"/>
      <c r="I1" s="162"/>
      <c r="J1" s="162"/>
    </row>
    <row r="2" spans="2:10" ht="15.75" customHeight="1">
      <c r="E2" s="2"/>
      <c r="H2" s="3" t="s">
        <v>1</v>
      </c>
      <c r="I2" s="4"/>
      <c r="J2" s="4"/>
    </row>
    <row r="3" spans="2:10" ht="15.75" customHeight="1">
      <c r="H3" s="3" t="s">
        <v>2</v>
      </c>
      <c r="I3" s="4"/>
      <c r="J3" s="4"/>
    </row>
    <row r="4" spans="2:10" ht="4.5" customHeight="1"/>
    <row r="5" spans="2:10" ht="15.75" customHeight="1">
      <c r="B5" s="163" t="s">
        <v>3</v>
      </c>
      <c r="C5" s="163"/>
      <c r="D5" s="163"/>
      <c r="E5" s="163"/>
      <c r="F5" s="163"/>
      <c r="G5" s="163"/>
      <c r="H5" s="163"/>
      <c r="I5" s="163"/>
      <c r="J5" s="163"/>
    </row>
    <row r="6" spans="2:10" ht="15.75" customHeight="1">
      <c r="B6" s="164" t="s">
        <v>4</v>
      </c>
      <c r="C6" s="164"/>
      <c r="D6" s="164"/>
      <c r="E6" s="164"/>
      <c r="F6" s="164"/>
      <c r="G6" s="164"/>
      <c r="H6" s="164"/>
      <c r="I6" s="164"/>
      <c r="J6" s="164"/>
    </row>
    <row r="7" spans="2:10" ht="15.75" customHeight="1">
      <c r="B7" s="165" t="s">
        <v>5</v>
      </c>
      <c r="C7" s="165"/>
      <c r="D7" s="165"/>
      <c r="E7" s="165"/>
      <c r="F7" s="165"/>
      <c r="G7" s="165"/>
      <c r="H7" s="165"/>
      <c r="I7" s="165"/>
      <c r="J7" s="165"/>
    </row>
    <row r="8" spans="2:10" ht="15" customHeight="1">
      <c r="B8" s="166" t="s">
        <v>6</v>
      </c>
      <c r="C8" s="166"/>
      <c r="D8" s="166"/>
      <c r="E8" s="166"/>
      <c r="F8" s="166"/>
      <c r="G8" s="166"/>
      <c r="H8" s="166"/>
      <c r="I8" s="166"/>
      <c r="J8" s="166"/>
    </row>
    <row r="9" spans="2:10" ht="15" customHeight="1">
      <c r="B9" s="161" t="s">
        <v>276</v>
      </c>
      <c r="C9" s="161"/>
      <c r="D9" s="161"/>
      <c r="E9" s="161"/>
      <c r="F9" s="161"/>
      <c r="G9" s="161"/>
      <c r="H9" s="161"/>
      <c r="I9" s="161"/>
      <c r="J9" s="161"/>
    </row>
    <row r="10" spans="2:10" ht="15" customHeight="1">
      <c r="B10" s="153" t="s">
        <v>7</v>
      </c>
      <c r="C10" s="153"/>
      <c r="D10" s="153"/>
      <c r="E10" s="153"/>
      <c r="F10" s="153"/>
      <c r="G10" s="153"/>
      <c r="H10" s="153"/>
      <c r="I10" s="153"/>
      <c r="J10" s="153"/>
    </row>
    <row r="11" spans="2:10" ht="15" customHeight="1">
      <c r="B11" s="153" t="s">
        <v>8</v>
      </c>
      <c r="C11" s="153"/>
      <c r="D11" s="153"/>
      <c r="E11" s="153"/>
      <c r="F11" s="153"/>
      <c r="G11" s="153"/>
      <c r="H11" s="153"/>
      <c r="I11" s="153"/>
      <c r="J11" s="153"/>
    </row>
    <row r="12" spans="2:10" ht="12" customHeight="1">
      <c r="B12" s="154"/>
      <c r="C12" s="154"/>
      <c r="D12" s="154"/>
      <c r="E12" s="154"/>
      <c r="F12" s="154"/>
      <c r="G12" s="154"/>
      <c r="H12" s="154"/>
      <c r="I12" s="154"/>
      <c r="J12" s="154"/>
    </row>
    <row r="13" spans="2:10" ht="15" customHeight="1">
      <c r="B13" s="155" t="s">
        <v>9</v>
      </c>
      <c r="C13" s="155"/>
      <c r="D13" s="155"/>
      <c r="E13" s="155"/>
      <c r="F13" s="155"/>
      <c r="G13" s="155"/>
      <c r="H13" s="155"/>
      <c r="I13" s="155"/>
      <c r="J13" s="155"/>
    </row>
    <row r="14" spans="2:10" ht="9.75" customHeight="1">
      <c r="B14" s="153"/>
      <c r="C14" s="153"/>
      <c r="D14" s="153"/>
      <c r="E14" s="153"/>
      <c r="F14" s="153"/>
      <c r="G14" s="153"/>
      <c r="H14" s="153"/>
      <c r="I14" s="153"/>
      <c r="J14" s="153"/>
    </row>
    <row r="15" spans="2:10" ht="15" customHeight="1">
      <c r="B15" s="155" t="s">
        <v>10</v>
      </c>
      <c r="C15" s="155"/>
      <c r="D15" s="155"/>
      <c r="E15" s="155"/>
      <c r="F15" s="155"/>
      <c r="G15" s="155"/>
      <c r="H15" s="155"/>
      <c r="I15" s="155"/>
      <c r="J15" s="155"/>
    </row>
    <row r="16" spans="2:10" ht="9.75" customHeight="1">
      <c r="B16" s="5"/>
      <c r="C16" s="6"/>
      <c r="D16" s="6"/>
      <c r="E16" s="6"/>
      <c r="F16" s="6"/>
      <c r="G16" s="6"/>
      <c r="H16" s="6"/>
      <c r="I16" s="6"/>
      <c r="J16" s="6"/>
    </row>
    <row r="17" spans="2:10" ht="15" customHeight="1">
      <c r="B17" s="156" t="s">
        <v>11</v>
      </c>
      <c r="C17" s="156"/>
      <c r="D17" s="156"/>
      <c r="E17" s="156"/>
      <c r="F17" s="156"/>
      <c r="G17" s="156"/>
      <c r="H17" s="156"/>
      <c r="I17" s="156"/>
      <c r="J17" s="156"/>
    </row>
    <row r="18" spans="2:10" ht="15" customHeight="1">
      <c r="B18" s="153" t="s">
        <v>12</v>
      </c>
      <c r="C18" s="153"/>
      <c r="D18" s="153"/>
      <c r="E18" s="153"/>
      <c r="F18" s="153"/>
      <c r="G18" s="153"/>
      <c r="H18" s="153"/>
      <c r="I18" s="153"/>
      <c r="J18" s="153"/>
    </row>
    <row r="19" spans="2:10" s="6" customFormat="1" ht="15" customHeight="1">
      <c r="B19" s="157" t="s">
        <v>13</v>
      </c>
      <c r="C19" s="157"/>
      <c r="D19" s="157"/>
      <c r="E19" s="157"/>
      <c r="F19" s="157"/>
      <c r="G19" s="157"/>
      <c r="H19" s="157"/>
      <c r="I19" s="157"/>
      <c r="J19" s="157"/>
    </row>
    <row r="20" spans="2:10" s="8" customFormat="1" ht="50.1" customHeight="1">
      <c r="B20" s="158" t="s">
        <v>14</v>
      </c>
      <c r="C20" s="159"/>
      <c r="D20" s="158" t="s">
        <v>15</v>
      </c>
      <c r="E20" s="160"/>
      <c r="F20" s="160"/>
      <c r="G20" s="159"/>
      <c r="H20" s="7" t="s">
        <v>16</v>
      </c>
      <c r="I20" s="7" t="s">
        <v>17</v>
      </c>
      <c r="J20" s="7" t="s">
        <v>18</v>
      </c>
    </row>
    <row r="21" spans="2:10" ht="15.75" customHeight="1">
      <c r="B21" s="9" t="s">
        <v>19</v>
      </c>
      <c r="C21" s="10" t="s">
        <v>20</v>
      </c>
      <c r="D21" s="144" t="s">
        <v>20</v>
      </c>
      <c r="E21" s="145"/>
      <c r="F21" s="145"/>
      <c r="G21" s="146"/>
      <c r="H21" s="11"/>
      <c r="I21" s="12">
        <f>SUM(I22,I27,I28)</f>
        <v>1459878.38</v>
      </c>
      <c r="J21" s="12">
        <f>SUM(J22,J27,J28)</f>
        <v>1187392.3600000001</v>
      </c>
    </row>
    <row r="22" spans="2:10" ht="15.75" customHeight="1">
      <c r="B22" s="13" t="s">
        <v>21</v>
      </c>
      <c r="C22" s="14" t="s">
        <v>22</v>
      </c>
      <c r="D22" s="150" t="s">
        <v>22</v>
      </c>
      <c r="E22" s="151"/>
      <c r="F22" s="151"/>
      <c r="G22" s="152"/>
      <c r="H22" s="15"/>
      <c r="I22" s="16">
        <f>SUM(I23:I26)</f>
        <v>1393918.76</v>
      </c>
      <c r="J22" s="16">
        <f>SUM(J23:J26)</f>
        <v>1143970.55</v>
      </c>
    </row>
    <row r="23" spans="2:10" ht="15.75" customHeight="1">
      <c r="B23" s="13" t="s">
        <v>23</v>
      </c>
      <c r="C23" s="14" t="s">
        <v>24</v>
      </c>
      <c r="D23" s="150" t="s">
        <v>24</v>
      </c>
      <c r="E23" s="151"/>
      <c r="F23" s="151"/>
      <c r="G23" s="152"/>
      <c r="H23" s="15"/>
      <c r="I23" s="17">
        <v>648527.9</v>
      </c>
      <c r="J23" s="17">
        <v>535815.29</v>
      </c>
    </row>
    <row r="24" spans="2:10" ht="15.75" customHeight="1">
      <c r="B24" s="13" t="s">
        <v>25</v>
      </c>
      <c r="C24" s="18" t="s">
        <v>26</v>
      </c>
      <c r="D24" s="147" t="s">
        <v>26</v>
      </c>
      <c r="E24" s="148"/>
      <c r="F24" s="148"/>
      <c r="G24" s="149"/>
      <c r="H24" s="15"/>
      <c r="I24" s="17">
        <v>698789.16</v>
      </c>
      <c r="J24" s="17">
        <v>596604.96</v>
      </c>
    </row>
    <row r="25" spans="2:10" ht="15.75" customHeight="1">
      <c r="B25" s="13" t="s">
        <v>27</v>
      </c>
      <c r="C25" s="14" t="s">
        <v>28</v>
      </c>
      <c r="D25" s="147" t="s">
        <v>28</v>
      </c>
      <c r="E25" s="148"/>
      <c r="F25" s="148"/>
      <c r="G25" s="149"/>
      <c r="H25" s="15"/>
      <c r="I25" s="17">
        <v>39228.94</v>
      </c>
      <c r="J25" s="17">
        <v>6115.59</v>
      </c>
    </row>
    <row r="26" spans="2:10" ht="15.75" customHeight="1">
      <c r="B26" s="13" t="s">
        <v>29</v>
      </c>
      <c r="C26" s="18" t="s">
        <v>30</v>
      </c>
      <c r="D26" s="147" t="s">
        <v>30</v>
      </c>
      <c r="E26" s="148"/>
      <c r="F26" s="148"/>
      <c r="G26" s="149"/>
      <c r="H26" s="15"/>
      <c r="I26" s="17">
        <v>7372.76</v>
      </c>
      <c r="J26" s="17">
        <v>5434.71</v>
      </c>
    </row>
    <row r="27" spans="2:10" ht="15.75" customHeight="1">
      <c r="B27" s="13" t="s">
        <v>31</v>
      </c>
      <c r="C27" s="14" t="s">
        <v>32</v>
      </c>
      <c r="D27" s="147" t="s">
        <v>32</v>
      </c>
      <c r="E27" s="148"/>
      <c r="F27" s="148"/>
      <c r="G27" s="149"/>
      <c r="H27" s="15"/>
      <c r="I27" s="16"/>
      <c r="J27" s="19"/>
    </row>
    <row r="28" spans="2:10" ht="15.75" customHeight="1">
      <c r="B28" s="13" t="s">
        <v>33</v>
      </c>
      <c r="C28" s="14" t="s">
        <v>34</v>
      </c>
      <c r="D28" s="147" t="s">
        <v>34</v>
      </c>
      <c r="E28" s="148"/>
      <c r="F28" s="148"/>
      <c r="G28" s="149"/>
      <c r="H28" s="15" t="s">
        <v>264</v>
      </c>
      <c r="I28" s="16">
        <f>SUM(I29)+SUM(I30)</f>
        <v>65959.62</v>
      </c>
      <c r="J28" s="16">
        <f>SUM(J29)+SUM(J30)</f>
        <v>43421.81</v>
      </c>
    </row>
    <row r="29" spans="2:10" ht="15.75" customHeight="1">
      <c r="B29" s="13" t="s">
        <v>35</v>
      </c>
      <c r="C29" s="18" t="s">
        <v>36</v>
      </c>
      <c r="D29" s="147" t="s">
        <v>36</v>
      </c>
      <c r="E29" s="148"/>
      <c r="F29" s="148"/>
      <c r="G29" s="149"/>
      <c r="H29" s="15"/>
      <c r="I29" s="17">
        <v>65959.62</v>
      </c>
      <c r="J29" s="17">
        <v>43421.81</v>
      </c>
    </row>
    <row r="30" spans="2:10" ht="15.75" customHeight="1">
      <c r="B30" s="13" t="s">
        <v>37</v>
      </c>
      <c r="C30" s="18" t="s">
        <v>38</v>
      </c>
      <c r="D30" s="147" t="s">
        <v>38</v>
      </c>
      <c r="E30" s="148"/>
      <c r="F30" s="148"/>
      <c r="G30" s="149"/>
      <c r="H30" s="15"/>
      <c r="I30" s="17" t="s">
        <v>39</v>
      </c>
      <c r="J30" s="17" t="s">
        <v>39</v>
      </c>
    </row>
    <row r="31" spans="2:10" ht="15.75" customHeight="1">
      <c r="B31" s="9" t="s">
        <v>40</v>
      </c>
      <c r="C31" s="10" t="s">
        <v>41</v>
      </c>
      <c r="D31" s="144" t="s">
        <v>41</v>
      </c>
      <c r="E31" s="145"/>
      <c r="F31" s="145"/>
      <c r="G31" s="146"/>
      <c r="H31" s="125" t="s">
        <v>265</v>
      </c>
      <c r="I31" s="12">
        <f>SUM(I32:I45)</f>
        <v>1450811.79</v>
      </c>
      <c r="J31" s="12">
        <f>SUM(J32:J45)</f>
        <v>1177359.18</v>
      </c>
    </row>
    <row r="32" spans="2:10" ht="15.75" customHeight="1">
      <c r="B32" s="13" t="s">
        <v>21</v>
      </c>
      <c r="C32" s="14" t="s">
        <v>42</v>
      </c>
      <c r="D32" s="147" t="s">
        <v>43</v>
      </c>
      <c r="E32" s="148"/>
      <c r="F32" s="148"/>
      <c r="G32" s="149"/>
      <c r="H32" s="15"/>
      <c r="I32" s="17">
        <v>1134213.8</v>
      </c>
      <c r="J32" s="17">
        <v>961539.65</v>
      </c>
    </row>
    <row r="33" spans="2:10" ht="15.75" customHeight="1">
      <c r="B33" s="13" t="s">
        <v>31</v>
      </c>
      <c r="C33" s="14" t="s">
        <v>44</v>
      </c>
      <c r="D33" s="147" t="s">
        <v>45</v>
      </c>
      <c r="E33" s="148"/>
      <c r="F33" s="148"/>
      <c r="G33" s="149"/>
      <c r="H33" s="15"/>
      <c r="I33" s="17">
        <v>43771.93</v>
      </c>
      <c r="J33" s="17">
        <v>33942.410000000003</v>
      </c>
    </row>
    <row r="34" spans="2:10" ht="15.75" customHeight="1">
      <c r="B34" s="13" t="s">
        <v>33</v>
      </c>
      <c r="C34" s="14" t="s">
        <v>46</v>
      </c>
      <c r="D34" s="147" t="s">
        <v>47</v>
      </c>
      <c r="E34" s="148"/>
      <c r="F34" s="148"/>
      <c r="G34" s="149"/>
      <c r="H34" s="15"/>
      <c r="I34" s="17">
        <v>96204.22</v>
      </c>
      <c r="J34" s="17">
        <v>55317.14</v>
      </c>
    </row>
    <row r="35" spans="2:10" ht="15.75" customHeight="1">
      <c r="B35" s="13" t="s">
        <v>48</v>
      </c>
      <c r="C35" s="14" t="s">
        <v>49</v>
      </c>
      <c r="D35" s="150" t="s">
        <v>50</v>
      </c>
      <c r="E35" s="151"/>
      <c r="F35" s="151"/>
      <c r="G35" s="152"/>
      <c r="H35" s="15"/>
      <c r="I35" s="17">
        <v>89.25</v>
      </c>
      <c r="J35" s="17">
        <v>157.01</v>
      </c>
    </row>
    <row r="36" spans="2:10" ht="15.75" customHeight="1">
      <c r="B36" s="13" t="s">
        <v>51</v>
      </c>
      <c r="C36" s="14" t="s">
        <v>52</v>
      </c>
      <c r="D36" s="150" t="s">
        <v>53</v>
      </c>
      <c r="E36" s="151"/>
      <c r="F36" s="151"/>
      <c r="G36" s="152"/>
      <c r="H36" s="15"/>
      <c r="I36" s="17">
        <v>13688.81</v>
      </c>
      <c r="J36" s="17">
        <v>9930.64</v>
      </c>
    </row>
    <row r="37" spans="2:10" ht="15.75" customHeight="1">
      <c r="B37" s="13" t="s">
        <v>54</v>
      </c>
      <c r="C37" s="14" t="s">
        <v>55</v>
      </c>
      <c r="D37" s="150" t="s">
        <v>56</v>
      </c>
      <c r="E37" s="151"/>
      <c r="F37" s="151"/>
      <c r="G37" s="152"/>
      <c r="H37" s="15"/>
      <c r="I37" s="17">
        <v>1549.18</v>
      </c>
      <c r="J37" s="17">
        <v>1617.42</v>
      </c>
    </row>
    <row r="38" spans="2:10" ht="15.75" customHeight="1">
      <c r="B38" s="13" t="s">
        <v>57</v>
      </c>
      <c r="C38" s="14" t="s">
        <v>58</v>
      </c>
      <c r="D38" s="150" t="s">
        <v>59</v>
      </c>
      <c r="E38" s="151"/>
      <c r="F38" s="151"/>
      <c r="G38" s="152"/>
      <c r="H38" s="15"/>
      <c r="I38" s="17">
        <v>5020.83</v>
      </c>
      <c r="J38" s="17">
        <v>17488.53</v>
      </c>
    </row>
    <row r="39" spans="2:10" ht="15.75" customHeight="1">
      <c r="B39" s="13" t="s">
        <v>60</v>
      </c>
      <c r="C39" s="14" t="s">
        <v>61</v>
      </c>
      <c r="D39" s="147" t="s">
        <v>61</v>
      </c>
      <c r="E39" s="148"/>
      <c r="F39" s="148"/>
      <c r="G39" s="149"/>
      <c r="H39" s="15"/>
      <c r="I39" s="17" t="s">
        <v>39</v>
      </c>
      <c r="J39" s="17" t="s">
        <v>39</v>
      </c>
    </row>
    <row r="40" spans="2:10" ht="15.75" customHeight="1">
      <c r="B40" s="13" t="s">
        <v>62</v>
      </c>
      <c r="C40" s="14" t="s">
        <v>63</v>
      </c>
      <c r="D40" s="150" t="s">
        <v>63</v>
      </c>
      <c r="E40" s="151"/>
      <c r="F40" s="151"/>
      <c r="G40" s="152"/>
      <c r="H40" s="15"/>
      <c r="I40" s="17">
        <v>129677.1</v>
      </c>
      <c r="J40" s="17">
        <v>71427.039999999994</v>
      </c>
    </row>
    <row r="41" spans="2:10" ht="15.75" customHeight="1">
      <c r="B41" s="13" t="s">
        <v>64</v>
      </c>
      <c r="C41" s="14" t="s">
        <v>65</v>
      </c>
      <c r="D41" s="147" t="s">
        <v>66</v>
      </c>
      <c r="E41" s="148"/>
      <c r="F41" s="148"/>
      <c r="G41" s="149"/>
      <c r="H41" s="15"/>
      <c r="I41" s="17" t="s">
        <v>39</v>
      </c>
      <c r="J41" s="17" t="s">
        <v>39</v>
      </c>
    </row>
    <row r="42" spans="2:10" ht="15.75" customHeight="1">
      <c r="B42" s="13" t="s">
        <v>67</v>
      </c>
      <c r="C42" s="14" t="s">
        <v>68</v>
      </c>
      <c r="D42" s="147" t="s">
        <v>69</v>
      </c>
      <c r="E42" s="148"/>
      <c r="F42" s="148"/>
      <c r="G42" s="149"/>
      <c r="H42" s="15"/>
      <c r="I42" s="17">
        <v>0</v>
      </c>
      <c r="J42" s="17">
        <v>0</v>
      </c>
    </row>
    <row r="43" spans="2:10" ht="15.75" customHeight="1">
      <c r="B43" s="13" t="s">
        <v>70</v>
      </c>
      <c r="C43" s="14" t="s">
        <v>71</v>
      </c>
      <c r="D43" s="147" t="s">
        <v>72</v>
      </c>
      <c r="E43" s="148"/>
      <c r="F43" s="148"/>
      <c r="G43" s="149"/>
      <c r="H43" s="15"/>
      <c r="I43" s="17" t="s">
        <v>39</v>
      </c>
      <c r="J43" s="17" t="s">
        <v>39</v>
      </c>
    </row>
    <row r="44" spans="2:10" ht="15.75" customHeight="1">
      <c r="B44" s="13" t="s">
        <v>73</v>
      </c>
      <c r="C44" s="14" t="s">
        <v>74</v>
      </c>
      <c r="D44" s="147" t="s">
        <v>75</v>
      </c>
      <c r="E44" s="148"/>
      <c r="F44" s="148"/>
      <c r="G44" s="149"/>
      <c r="H44" s="15"/>
      <c r="I44" s="17">
        <v>26596.67</v>
      </c>
      <c r="J44" s="17">
        <v>25939.34</v>
      </c>
    </row>
    <row r="45" spans="2:10" ht="15.75" customHeight="1">
      <c r="B45" s="13" t="s">
        <v>76</v>
      </c>
      <c r="C45" s="14" t="s">
        <v>77</v>
      </c>
      <c r="D45" s="129" t="s">
        <v>78</v>
      </c>
      <c r="E45" s="130"/>
      <c r="F45" s="130"/>
      <c r="G45" s="131"/>
      <c r="H45" s="15"/>
      <c r="I45" s="17" t="s">
        <v>39</v>
      </c>
      <c r="J45" s="17" t="s">
        <v>39</v>
      </c>
    </row>
    <row r="46" spans="2:10" ht="15.75" customHeight="1">
      <c r="B46" s="10" t="s">
        <v>79</v>
      </c>
      <c r="C46" s="20" t="s">
        <v>80</v>
      </c>
      <c r="D46" s="135" t="s">
        <v>80</v>
      </c>
      <c r="E46" s="136"/>
      <c r="F46" s="136"/>
      <c r="G46" s="137"/>
      <c r="H46" s="11"/>
      <c r="I46" s="12">
        <f>I21-I31</f>
        <v>9066.589999999851</v>
      </c>
      <c r="J46" s="12">
        <f>J21-J31</f>
        <v>10033.180000000168</v>
      </c>
    </row>
    <row r="47" spans="2:10" ht="15.75" customHeight="1">
      <c r="B47" s="10" t="s">
        <v>81</v>
      </c>
      <c r="C47" s="10" t="s">
        <v>82</v>
      </c>
      <c r="D47" s="138" t="s">
        <v>82</v>
      </c>
      <c r="E47" s="139"/>
      <c r="F47" s="139"/>
      <c r="G47" s="140"/>
      <c r="H47" s="21"/>
      <c r="I47" s="12">
        <f>IF(TYPE(I48)=1,I48,0)+IF(TYPE(I49)=1,I49,0)+IF(TYPE(I50)=1,I50,0)</f>
        <v>0</v>
      </c>
      <c r="J47" s="12">
        <f>IF(TYPE(J48)=1,J48,0)+IF(TYPE(J49)=1,J49,0)+IF(TYPE(J50)=1,J50,0)</f>
        <v>0</v>
      </c>
    </row>
    <row r="48" spans="2:10" ht="15.75" customHeight="1">
      <c r="B48" s="18" t="s">
        <v>83</v>
      </c>
      <c r="C48" s="14" t="s">
        <v>84</v>
      </c>
      <c r="D48" s="129" t="s">
        <v>85</v>
      </c>
      <c r="E48" s="130"/>
      <c r="F48" s="130"/>
      <c r="G48" s="131"/>
      <c r="H48" s="22"/>
      <c r="I48" s="16"/>
      <c r="J48" s="17"/>
    </row>
    <row r="49" spans="2:10" ht="15.75" customHeight="1">
      <c r="B49" s="18" t="s">
        <v>31</v>
      </c>
      <c r="C49" s="14" t="s">
        <v>86</v>
      </c>
      <c r="D49" s="129" t="s">
        <v>86</v>
      </c>
      <c r="E49" s="130"/>
      <c r="F49" s="130"/>
      <c r="G49" s="131"/>
      <c r="H49" s="22"/>
      <c r="I49" s="17"/>
      <c r="J49" s="17"/>
    </row>
    <row r="50" spans="2:10" ht="15.75" customHeight="1">
      <c r="B50" s="18" t="s">
        <v>87</v>
      </c>
      <c r="C50" s="14" t="s">
        <v>88</v>
      </c>
      <c r="D50" s="129" t="s">
        <v>89</v>
      </c>
      <c r="E50" s="130"/>
      <c r="F50" s="130"/>
      <c r="G50" s="131"/>
      <c r="H50" s="22"/>
      <c r="I50" s="17" t="s">
        <v>39</v>
      </c>
      <c r="J50" s="17" t="s">
        <v>39</v>
      </c>
    </row>
    <row r="51" spans="2:10" ht="15.75" customHeight="1">
      <c r="B51" s="10" t="s">
        <v>90</v>
      </c>
      <c r="C51" s="20" t="s">
        <v>91</v>
      </c>
      <c r="D51" s="135" t="s">
        <v>91</v>
      </c>
      <c r="E51" s="136"/>
      <c r="F51" s="136"/>
      <c r="G51" s="137"/>
      <c r="H51" s="21"/>
      <c r="I51" s="17">
        <v>0</v>
      </c>
      <c r="J51" s="17">
        <v>-0.61</v>
      </c>
    </row>
    <row r="52" spans="2:10" ht="30" customHeight="1">
      <c r="B52" s="10" t="s">
        <v>92</v>
      </c>
      <c r="C52" s="20" t="s">
        <v>93</v>
      </c>
      <c r="D52" s="141" t="s">
        <v>93</v>
      </c>
      <c r="E52" s="142"/>
      <c r="F52" s="142"/>
      <c r="G52" s="143"/>
      <c r="H52" s="21"/>
      <c r="I52" s="17" t="s">
        <v>39</v>
      </c>
      <c r="J52" s="17" t="s">
        <v>39</v>
      </c>
    </row>
    <row r="53" spans="2:10" ht="15.75" customHeight="1">
      <c r="B53" s="10" t="s">
        <v>94</v>
      </c>
      <c r="C53" s="20" t="s">
        <v>95</v>
      </c>
      <c r="D53" s="135" t="s">
        <v>95</v>
      </c>
      <c r="E53" s="136"/>
      <c r="F53" s="136"/>
      <c r="G53" s="137"/>
      <c r="H53" s="21"/>
      <c r="I53" s="17" t="s">
        <v>39</v>
      </c>
      <c r="J53" s="17" t="s">
        <v>39</v>
      </c>
    </row>
    <row r="54" spans="2:10" ht="30" customHeight="1">
      <c r="B54" s="10" t="s">
        <v>96</v>
      </c>
      <c r="C54" s="10" t="s">
        <v>97</v>
      </c>
      <c r="D54" s="144" t="s">
        <v>97</v>
      </c>
      <c r="E54" s="145"/>
      <c r="F54" s="145"/>
      <c r="G54" s="146"/>
      <c r="H54" s="21"/>
      <c r="I54" s="12">
        <f>SUM(I46,I47,I51,I52,I53)</f>
        <v>9066.589999999851</v>
      </c>
      <c r="J54" s="12">
        <f>SUM(J46,J47,J51,J52,J53)</f>
        <v>10032.570000000167</v>
      </c>
    </row>
    <row r="55" spans="2:10" ht="15.75" customHeight="1">
      <c r="B55" s="10" t="s">
        <v>21</v>
      </c>
      <c r="C55" s="10" t="s">
        <v>98</v>
      </c>
      <c r="D55" s="138" t="s">
        <v>98</v>
      </c>
      <c r="E55" s="139"/>
      <c r="F55" s="139"/>
      <c r="G55" s="140"/>
      <c r="H55" s="21"/>
      <c r="I55" s="17" t="s">
        <v>39</v>
      </c>
      <c r="J55" s="17" t="s">
        <v>39</v>
      </c>
    </row>
    <row r="56" spans="2:10" ht="15.75" customHeight="1">
      <c r="B56" s="10" t="s">
        <v>99</v>
      </c>
      <c r="C56" s="20" t="s">
        <v>100</v>
      </c>
      <c r="D56" s="135" t="s">
        <v>100</v>
      </c>
      <c r="E56" s="136"/>
      <c r="F56" s="136"/>
      <c r="G56" s="137"/>
      <c r="H56" s="21"/>
      <c r="I56" s="12">
        <f>SUM(I54,I55)</f>
        <v>9066.589999999851</v>
      </c>
      <c r="J56" s="12">
        <f>SUM(J54,J55)</f>
        <v>10032.570000000167</v>
      </c>
    </row>
    <row r="57" spans="2:10" ht="15.75" customHeight="1">
      <c r="B57" s="18" t="s">
        <v>21</v>
      </c>
      <c r="C57" s="14" t="s">
        <v>101</v>
      </c>
      <c r="D57" s="129" t="s">
        <v>101</v>
      </c>
      <c r="E57" s="130"/>
      <c r="F57" s="130"/>
      <c r="G57" s="131"/>
      <c r="H57" s="22"/>
      <c r="I57" s="16"/>
      <c r="J57" s="16"/>
    </row>
    <row r="58" spans="2:10" ht="15.75" customHeight="1">
      <c r="B58" s="18" t="s">
        <v>31</v>
      </c>
      <c r="C58" s="14" t="s">
        <v>102</v>
      </c>
      <c r="D58" s="129" t="s">
        <v>102</v>
      </c>
      <c r="E58" s="130"/>
      <c r="F58" s="130"/>
      <c r="G58" s="131"/>
      <c r="H58" s="22"/>
      <c r="I58" s="16"/>
      <c r="J58" s="16"/>
    </row>
    <row r="59" spans="2:10">
      <c r="B59" s="23"/>
      <c r="C59" s="23"/>
      <c r="D59" s="23"/>
      <c r="E59" s="23"/>
    </row>
    <row r="60" spans="2:10" ht="15.75" customHeight="1">
      <c r="B60" s="132" t="s">
        <v>103</v>
      </c>
      <c r="C60" s="132"/>
      <c r="D60" s="132"/>
      <c r="E60" s="132"/>
      <c r="F60" s="132"/>
      <c r="G60" s="132"/>
      <c r="H60" s="24"/>
      <c r="I60" s="133" t="s">
        <v>104</v>
      </c>
      <c r="J60" s="133"/>
    </row>
    <row r="61" spans="2:10" s="6" customFormat="1" ht="18.75" customHeight="1">
      <c r="B61" s="127" t="s">
        <v>105</v>
      </c>
      <c r="C61" s="127"/>
      <c r="D61" s="127"/>
      <c r="E61" s="127"/>
      <c r="F61" s="127"/>
      <c r="G61" s="127"/>
      <c r="H61" s="25" t="s">
        <v>106</v>
      </c>
      <c r="I61" s="128" t="s">
        <v>107</v>
      </c>
      <c r="J61" s="128"/>
    </row>
    <row r="62" spans="2:10" s="6" customFormat="1" ht="10.5" customHeight="1">
      <c r="B62" s="26"/>
      <c r="C62" s="26"/>
      <c r="D62" s="26"/>
      <c r="E62" s="26"/>
      <c r="F62" s="26"/>
      <c r="G62" s="26"/>
      <c r="H62" s="26"/>
      <c r="I62" s="27"/>
      <c r="J62" s="27"/>
    </row>
    <row r="63" spans="2:10" s="6" customFormat="1" ht="15" customHeight="1">
      <c r="B63" s="134" t="s">
        <v>108</v>
      </c>
      <c r="C63" s="134"/>
      <c r="D63" s="134"/>
      <c r="E63" s="134"/>
      <c r="F63" s="134"/>
      <c r="G63" s="134"/>
      <c r="H63" s="28"/>
      <c r="I63" s="133" t="s">
        <v>109</v>
      </c>
      <c r="J63" s="133"/>
    </row>
    <row r="64" spans="2:10" s="6" customFormat="1" ht="12" customHeight="1">
      <c r="B64" s="127" t="s">
        <v>110</v>
      </c>
      <c r="C64" s="127"/>
      <c r="D64" s="127"/>
      <c r="E64" s="127"/>
      <c r="F64" s="127"/>
      <c r="G64" s="127"/>
      <c r="H64" s="25" t="s">
        <v>111</v>
      </c>
      <c r="I64" s="128" t="s">
        <v>107</v>
      </c>
      <c r="J64" s="128"/>
    </row>
    <row r="66" spans="2:2">
      <c r="B66" s="29" t="s">
        <v>112</v>
      </c>
    </row>
  </sheetData>
  <mergeCells count="63">
    <mergeCell ref="B9:J9"/>
    <mergeCell ref="B1:J1"/>
    <mergeCell ref="B5:J5"/>
    <mergeCell ref="B6:J6"/>
    <mergeCell ref="B7:J7"/>
    <mergeCell ref="B8:J8"/>
    <mergeCell ref="D21:G21"/>
    <mergeCell ref="B10:J10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7:G57"/>
    <mergeCell ref="D46:G46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B64:G64"/>
    <mergeCell ref="I64:J64"/>
    <mergeCell ref="D58:G58"/>
    <mergeCell ref="B60:G60"/>
    <mergeCell ref="I60:J60"/>
    <mergeCell ref="B61:G61"/>
    <mergeCell ref="I61:J61"/>
    <mergeCell ref="B63:G63"/>
    <mergeCell ref="I63:J63"/>
  </mergeCells>
  <pageMargins left="0.7" right="0.7" top="0.75" bottom="0.75" header="0.3" footer="0.3"/>
  <pageSetup paperSize="9" scale="76" orientation="portrait" r:id="rId1"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9"/>
  <sheetViews>
    <sheetView tabSelected="1" topLeftCell="A7" zoomScaleNormal="100" workbookViewId="0">
      <selection activeCell="I10" sqref="I10"/>
    </sheetView>
  </sheetViews>
  <sheetFormatPr defaultRowHeight="12.75"/>
  <cols>
    <col min="1" max="1" width="5.5703125" style="30" customWidth="1"/>
    <col min="2" max="2" width="10.5703125" style="30" customWidth="1"/>
    <col min="3" max="3" width="3.140625" style="32" customWidth="1"/>
    <col min="4" max="4" width="2.7109375" style="32" customWidth="1"/>
    <col min="5" max="5" width="59" style="32" customWidth="1"/>
    <col min="6" max="6" width="7.7109375" style="32" customWidth="1"/>
    <col min="7" max="8" width="12.85546875" style="30" customWidth="1"/>
    <col min="9" max="16384" width="9.140625" style="30"/>
  </cols>
  <sheetData>
    <row r="1" spans="1:10" ht="30" customHeight="1">
      <c r="B1" s="185" t="s">
        <v>0</v>
      </c>
      <c r="C1" s="185"/>
      <c r="D1" s="185"/>
      <c r="E1" s="185"/>
      <c r="F1" s="185"/>
      <c r="G1" s="185"/>
      <c r="H1" s="185"/>
    </row>
    <row r="2" spans="1:10">
      <c r="A2" s="31"/>
      <c r="F2" s="186" t="s">
        <v>113</v>
      </c>
      <c r="G2" s="186"/>
      <c r="H2" s="186"/>
    </row>
    <row r="3" spans="1:10">
      <c r="A3" s="31"/>
      <c r="F3" s="187" t="s">
        <v>2</v>
      </c>
      <c r="G3" s="187"/>
      <c r="H3" s="187"/>
    </row>
    <row r="4" spans="1:10">
      <c r="A4" s="31"/>
    </row>
    <row r="5" spans="1:10">
      <c r="A5" s="31"/>
      <c r="B5" s="177" t="s">
        <v>114</v>
      </c>
      <c r="C5" s="177"/>
      <c r="D5" s="177"/>
      <c r="E5" s="177"/>
      <c r="F5" s="177"/>
      <c r="G5" s="177"/>
      <c r="H5" s="177"/>
    </row>
    <row r="6" spans="1:10">
      <c r="A6" s="31"/>
      <c r="B6" s="177"/>
      <c r="C6" s="177"/>
      <c r="D6" s="177"/>
      <c r="E6" s="177"/>
      <c r="F6" s="177"/>
      <c r="G6" s="177"/>
      <c r="H6" s="177"/>
    </row>
    <row r="7" spans="1:10">
      <c r="A7" s="31"/>
      <c r="B7" s="188" t="s">
        <v>5</v>
      </c>
      <c r="C7" s="188"/>
      <c r="D7" s="188"/>
      <c r="E7" s="188"/>
      <c r="F7" s="188"/>
      <c r="G7" s="188"/>
      <c r="H7" s="188"/>
    </row>
    <row r="8" spans="1:10">
      <c r="A8" s="31"/>
      <c r="B8" s="184" t="s">
        <v>115</v>
      </c>
      <c r="C8" s="184"/>
      <c r="D8" s="184"/>
      <c r="E8" s="184"/>
      <c r="F8" s="184"/>
      <c r="G8" s="184"/>
      <c r="H8" s="184"/>
    </row>
    <row r="9" spans="1:10" ht="12.75" customHeight="1">
      <c r="A9" s="31"/>
      <c r="B9" s="161" t="s">
        <v>276</v>
      </c>
      <c r="C9" s="161"/>
      <c r="D9" s="161"/>
      <c r="E9" s="161"/>
      <c r="F9" s="161"/>
      <c r="G9" s="161"/>
      <c r="H9" s="161"/>
      <c r="I9" s="126"/>
      <c r="J9" s="126"/>
    </row>
    <row r="10" spans="1:10">
      <c r="A10" s="31"/>
      <c r="B10" s="175" t="s">
        <v>116</v>
      </c>
      <c r="C10" s="175"/>
      <c r="D10" s="175"/>
      <c r="E10" s="175"/>
      <c r="F10" s="175"/>
      <c r="G10" s="175"/>
      <c r="H10" s="175"/>
    </row>
    <row r="11" spans="1:10">
      <c r="A11" s="31"/>
      <c r="B11" s="175"/>
      <c r="C11" s="175"/>
      <c r="D11" s="175"/>
      <c r="E11" s="175"/>
      <c r="F11" s="175"/>
      <c r="G11" s="175"/>
      <c r="H11" s="175"/>
    </row>
    <row r="12" spans="1:10">
      <c r="A12" s="31"/>
      <c r="B12" s="176"/>
      <c r="C12" s="176"/>
      <c r="D12" s="176"/>
      <c r="E12" s="176"/>
      <c r="F12" s="176"/>
    </row>
    <row r="13" spans="1:10">
      <c r="A13" s="31"/>
      <c r="B13" s="177" t="s">
        <v>117</v>
      </c>
      <c r="C13" s="177"/>
      <c r="D13" s="177"/>
      <c r="E13" s="177"/>
      <c r="F13" s="177"/>
      <c r="G13" s="177"/>
      <c r="H13" s="177"/>
    </row>
    <row r="14" spans="1:10">
      <c r="A14" s="31"/>
      <c r="B14" s="177" t="s">
        <v>10</v>
      </c>
      <c r="C14" s="177"/>
      <c r="D14" s="177"/>
      <c r="E14" s="177"/>
      <c r="F14" s="177"/>
      <c r="G14" s="177"/>
      <c r="H14" s="177"/>
    </row>
    <row r="15" spans="1:10">
      <c r="A15" s="31"/>
      <c r="B15" s="33"/>
      <c r="C15" s="34"/>
      <c r="D15" s="34"/>
      <c r="E15" s="34"/>
      <c r="F15" s="34"/>
      <c r="G15" s="35"/>
      <c r="H15" s="35"/>
    </row>
    <row r="16" spans="1:10">
      <c r="A16" s="31"/>
      <c r="B16" s="178" t="s">
        <v>11</v>
      </c>
      <c r="C16" s="178"/>
      <c r="D16" s="178"/>
      <c r="E16" s="178"/>
      <c r="F16" s="178"/>
      <c r="G16" s="178"/>
      <c r="H16" s="178"/>
    </row>
    <row r="17" spans="1:8">
      <c r="A17" s="31"/>
      <c r="B17" s="179" t="s">
        <v>12</v>
      </c>
      <c r="C17" s="179"/>
      <c r="D17" s="179"/>
      <c r="E17" s="179"/>
      <c r="F17" s="179"/>
      <c r="G17" s="179"/>
      <c r="H17" s="179"/>
    </row>
    <row r="18" spans="1:8" ht="12.75" customHeight="1">
      <c r="A18" s="31"/>
      <c r="B18" s="33"/>
      <c r="C18" s="36"/>
      <c r="D18" s="36"/>
      <c r="E18" s="180" t="s">
        <v>13</v>
      </c>
      <c r="F18" s="180"/>
      <c r="G18" s="180"/>
      <c r="H18" s="180"/>
    </row>
    <row r="19" spans="1:8" ht="67.5" customHeight="1">
      <c r="A19" s="31"/>
      <c r="B19" s="37" t="s">
        <v>14</v>
      </c>
      <c r="C19" s="181" t="s">
        <v>15</v>
      </c>
      <c r="D19" s="182"/>
      <c r="E19" s="183"/>
      <c r="F19" s="38" t="s">
        <v>118</v>
      </c>
      <c r="G19" s="39" t="s">
        <v>119</v>
      </c>
      <c r="H19" s="39" t="s">
        <v>120</v>
      </c>
    </row>
    <row r="20" spans="1:8" s="32" customFormat="1" ht="12.75" customHeight="1">
      <c r="A20" s="31"/>
      <c r="B20" s="39" t="s">
        <v>19</v>
      </c>
      <c r="C20" s="40" t="s">
        <v>121</v>
      </c>
      <c r="D20" s="41"/>
      <c r="E20" s="42"/>
      <c r="F20" s="43"/>
      <c r="G20" s="44">
        <f>SUM(G21,G27,G37,G38,G39)</f>
        <v>1800789.9300000002</v>
      </c>
      <c r="H20" s="44">
        <f>SUM(H21,H27,H37,H38,H39)</f>
        <v>985043.24</v>
      </c>
    </row>
    <row r="21" spans="1:8" s="32" customFormat="1" ht="12.75" customHeight="1">
      <c r="A21" s="31"/>
      <c r="B21" s="45" t="s">
        <v>21</v>
      </c>
      <c r="C21" s="46" t="s">
        <v>122</v>
      </c>
      <c r="D21" s="47"/>
      <c r="E21" s="48"/>
      <c r="F21" s="43" t="s">
        <v>266</v>
      </c>
      <c r="G21" s="49">
        <f>SUM(G22:G26)</f>
        <v>0</v>
      </c>
      <c r="H21" s="49">
        <f>SUM(H22:H26)</f>
        <v>0</v>
      </c>
    </row>
    <row r="22" spans="1:8" s="32" customFormat="1" ht="12.75" customHeight="1">
      <c r="A22" s="31"/>
      <c r="B22" s="43" t="s">
        <v>123</v>
      </c>
      <c r="C22" s="50"/>
      <c r="D22" s="51" t="s">
        <v>124</v>
      </c>
      <c r="E22" s="52"/>
      <c r="F22" s="53"/>
      <c r="G22" s="49" t="s">
        <v>39</v>
      </c>
      <c r="H22" s="49" t="s">
        <v>39</v>
      </c>
    </row>
    <row r="23" spans="1:8" s="32" customFormat="1" ht="12.75" customHeight="1">
      <c r="A23" s="31"/>
      <c r="B23" s="43" t="s">
        <v>125</v>
      </c>
      <c r="C23" s="50"/>
      <c r="D23" s="51" t="s">
        <v>126</v>
      </c>
      <c r="E23" s="54"/>
      <c r="F23" s="55"/>
      <c r="G23" s="49">
        <v>0</v>
      </c>
      <c r="H23" s="49">
        <v>0</v>
      </c>
    </row>
    <row r="24" spans="1:8" s="32" customFormat="1" ht="12.75" customHeight="1">
      <c r="A24" s="31"/>
      <c r="B24" s="43" t="s">
        <v>127</v>
      </c>
      <c r="C24" s="50"/>
      <c r="D24" s="51" t="s">
        <v>128</v>
      </c>
      <c r="E24" s="54"/>
      <c r="F24" s="55"/>
      <c r="G24" s="49" t="s">
        <v>39</v>
      </c>
      <c r="H24" s="49" t="s">
        <v>39</v>
      </c>
    </row>
    <row r="25" spans="1:8" s="32" customFormat="1" ht="12.75" customHeight="1">
      <c r="A25" s="31"/>
      <c r="B25" s="43" t="s">
        <v>129</v>
      </c>
      <c r="C25" s="50"/>
      <c r="D25" s="51" t="s">
        <v>130</v>
      </c>
      <c r="E25" s="54"/>
      <c r="F25" s="45"/>
      <c r="G25" s="49" t="s">
        <v>39</v>
      </c>
      <c r="H25" s="49" t="s">
        <v>39</v>
      </c>
    </row>
    <row r="26" spans="1:8" s="32" customFormat="1" ht="12.75" customHeight="1">
      <c r="A26" s="31"/>
      <c r="B26" s="56" t="s">
        <v>131</v>
      </c>
      <c r="C26" s="50"/>
      <c r="D26" s="57" t="s">
        <v>132</v>
      </c>
      <c r="E26" s="52"/>
      <c r="F26" s="45"/>
      <c r="G26" s="49" t="s">
        <v>39</v>
      </c>
      <c r="H26" s="49" t="s">
        <v>39</v>
      </c>
    </row>
    <row r="27" spans="1:8" s="32" customFormat="1" ht="12.75" customHeight="1">
      <c r="A27" s="31"/>
      <c r="B27" s="58" t="s">
        <v>31</v>
      </c>
      <c r="C27" s="59" t="s">
        <v>133</v>
      </c>
      <c r="D27" s="60"/>
      <c r="E27" s="61"/>
      <c r="F27" s="45" t="s">
        <v>267</v>
      </c>
      <c r="G27" s="49">
        <f>SUM(G28:G36)</f>
        <v>1800789.9300000002</v>
      </c>
      <c r="H27" s="49">
        <f>SUM(H28:H36)</f>
        <v>985043.24</v>
      </c>
    </row>
    <row r="28" spans="1:8" s="32" customFormat="1" ht="12.75" customHeight="1">
      <c r="A28" s="31"/>
      <c r="B28" s="43" t="s">
        <v>134</v>
      </c>
      <c r="C28" s="50"/>
      <c r="D28" s="51" t="s">
        <v>135</v>
      </c>
      <c r="E28" s="54"/>
      <c r="F28" s="55"/>
      <c r="G28" s="49" t="s">
        <v>39</v>
      </c>
      <c r="H28" s="49" t="s">
        <v>39</v>
      </c>
    </row>
    <row r="29" spans="1:8" s="32" customFormat="1" ht="12.75" customHeight="1">
      <c r="A29" s="31"/>
      <c r="B29" s="43" t="s">
        <v>136</v>
      </c>
      <c r="C29" s="50"/>
      <c r="D29" s="51" t="s">
        <v>137</v>
      </c>
      <c r="E29" s="54"/>
      <c r="F29" s="55"/>
      <c r="G29" s="49">
        <v>1320917.3400000001</v>
      </c>
      <c r="H29" s="49">
        <v>735655.4</v>
      </c>
    </row>
    <row r="30" spans="1:8" s="32" customFormat="1" ht="12.75" customHeight="1">
      <c r="A30" s="31"/>
      <c r="B30" s="43" t="s">
        <v>138</v>
      </c>
      <c r="C30" s="50"/>
      <c r="D30" s="51" t="s">
        <v>139</v>
      </c>
      <c r="E30" s="54"/>
      <c r="F30" s="55"/>
      <c r="G30" s="49">
        <v>187085.26</v>
      </c>
      <c r="H30" s="49">
        <v>177363.09</v>
      </c>
    </row>
    <row r="31" spans="1:8" s="32" customFormat="1" ht="12.75" customHeight="1">
      <c r="A31" s="31"/>
      <c r="B31" s="43" t="s">
        <v>140</v>
      </c>
      <c r="C31" s="50"/>
      <c r="D31" s="51" t="s">
        <v>141</v>
      </c>
      <c r="E31" s="54"/>
      <c r="F31" s="55"/>
      <c r="G31" s="49" t="s">
        <v>39</v>
      </c>
      <c r="H31" s="49" t="s">
        <v>39</v>
      </c>
    </row>
    <row r="32" spans="1:8" s="32" customFormat="1" ht="12.75" customHeight="1">
      <c r="A32" s="31"/>
      <c r="B32" s="43" t="s">
        <v>142</v>
      </c>
      <c r="C32" s="50"/>
      <c r="D32" s="51" t="s">
        <v>143</v>
      </c>
      <c r="E32" s="54"/>
      <c r="F32" s="55"/>
      <c r="G32" s="49">
        <v>39984.15</v>
      </c>
      <c r="H32" s="49">
        <v>34214.080000000002</v>
      </c>
    </row>
    <row r="33" spans="1:8" s="32" customFormat="1" ht="12.75" customHeight="1">
      <c r="A33" s="31"/>
      <c r="B33" s="43" t="s">
        <v>144</v>
      </c>
      <c r="C33" s="50"/>
      <c r="D33" s="51" t="s">
        <v>145</v>
      </c>
      <c r="E33" s="54"/>
      <c r="F33" s="55"/>
      <c r="G33" s="49">
        <v>15212.81</v>
      </c>
      <c r="H33" s="49">
        <v>19933.66</v>
      </c>
    </row>
    <row r="34" spans="1:8" s="32" customFormat="1" ht="12.75" customHeight="1">
      <c r="A34" s="31"/>
      <c r="B34" s="43" t="s">
        <v>146</v>
      </c>
      <c r="C34" s="50"/>
      <c r="D34" s="51" t="s">
        <v>147</v>
      </c>
      <c r="E34" s="54"/>
      <c r="F34" s="55"/>
      <c r="G34" s="49">
        <v>66732.58</v>
      </c>
      <c r="H34" s="49">
        <v>17877.009999999998</v>
      </c>
    </row>
    <row r="35" spans="1:8" s="32" customFormat="1" ht="12.75" customHeight="1">
      <c r="A35" s="31"/>
      <c r="B35" s="43" t="s">
        <v>148</v>
      </c>
      <c r="C35" s="62"/>
      <c r="D35" s="63" t="s">
        <v>149</v>
      </c>
      <c r="E35" s="64"/>
      <c r="F35" s="55"/>
      <c r="G35" s="49" t="s">
        <v>39</v>
      </c>
      <c r="H35" s="49" t="s">
        <v>39</v>
      </c>
    </row>
    <row r="36" spans="1:8" s="32" customFormat="1" ht="12.75" customHeight="1">
      <c r="A36" s="31"/>
      <c r="B36" s="43" t="s">
        <v>150</v>
      </c>
      <c r="C36" s="50"/>
      <c r="D36" s="51" t="s">
        <v>151</v>
      </c>
      <c r="E36" s="54"/>
      <c r="F36" s="45"/>
      <c r="G36" s="49">
        <v>170857.79</v>
      </c>
      <c r="H36" s="49">
        <v>0</v>
      </c>
    </row>
    <row r="37" spans="1:8" s="32" customFormat="1" ht="12.75" customHeight="1">
      <c r="A37" s="31"/>
      <c r="B37" s="45" t="s">
        <v>33</v>
      </c>
      <c r="C37" s="65" t="s">
        <v>152</v>
      </c>
      <c r="D37" s="65"/>
      <c r="E37" s="66"/>
      <c r="F37" s="45"/>
      <c r="G37" s="49" t="s">
        <v>39</v>
      </c>
      <c r="H37" s="49" t="s">
        <v>39</v>
      </c>
    </row>
    <row r="38" spans="1:8" s="32" customFormat="1" ht="12.75" customHeight="1">
      <c r="A38" s="31"/>
      <c r="B38" s="45" t="s">
        <v>48</v>
      </c>
      <c r="C38" s="65" t="s">
        <v>153</v>
      </c>
      <c r="D38" s="65"/>
      <c r="E38" s="66"/>
      <c r="F38" s="55"/>
      <c r="G38" s="49" t="s">
        <v>39</v>
      </c>
      <c r="H38" s="49" t="s">
        <v>39</v>
      </c>
    </row>
    <row r="39" spans="1:8" s="32" customFormat="1" ht="12.75" customHeight="1">
      <c r="A39" s="31"/>
      <c r="B39" s="45" t="s">
        <v>51</v>
      </c>
      <c r="C39" s="65" t="s">
        <v>154</v>
      </c>
      <c r="D39" s="50"/>
      <c r="E39" s="67"/>
      <c r="F39" s="55"/>
      <c r="G39" s="49" t="s">
        <v>39</v>
      </c>
      <c r="H39" s="49" t="s">
        <v>39</v>
      </c>
    </row>
    <row r="40" spans="1:8" s="32" customFormat="1" ht="12.75" customHeight="1">
      <c r="A40" s="31"/>
      <c r="B40" s="39" t="s">
        <v>40</v>
      </c>
      <c r="C40" s="40" t="s">
        <v>155</v>
      </c>
      <c r="D40" s="41"/>
      <c r="E40" s="42"/>
      <c r="F40" s="55"/>
      <c r="G40" s="49" t="s">
        <v>39</v>
      </c>
      <c r="H40" s="49" t="s">
        <v>39</v>
      </c>
    </row>
    <row r="41" spans="1:8" s="32" customFormat="1" ht="12.75" customHeight="1">
      <c r="A41" s="31"/>
      <c r="B41" s="37" t="s">
        <v>79</v>
      </c>
      <c r="C41" s="68" t="s">
        <v>156</v>
      </c>
      <c r="D41" s="69"/>
      <c r="E41" s="70"/>
      <c r="F41" s="45"/>
      <c r="G41" s="44">
        <f>SUM(G42,G48,G49,G56,G57)</f>
        <v>385533.97</v>
      </c>
      <c r="H41" s="44">
        <f>SUM(H42,H48,H49,H56,H57)</f>
        <v>232415.24000000002</v>
      </c>
    </row>
    <row r="42" spans="1:8" s="32" customFormat="1" ht="12.75" customHeight="1">
      <c r="A42" s="31"/>
      <c r="B42" s="71" t="s">
        <v>21</v>
      </c>
      <c r="C42" s="72" t="s">
        <v>157</v>
      </c>
      <c r="D42" s="73"/>
      <c r="E42" s="74"/>
      <c r="F42" s="45" t="s">
        <v>268</v>
      </c>
      <c r="G42" s="49">
        <f>SUM(G43:G47)</f>
        <v>3618.5</v>
      </c>
      <c r="H42" s="49">
        <f>SUM(H43:H47)</f>
        <v>1690.17</v>
      </c>
    </row>
    <row r="43" spans="1:8" s="32" customFormat="1" ht="12.75" customHeight="1">
      <c r="A43" s="31"/>
      <c r="B43" s="75" t="s">
        <v>123</v>
      </c>
      <c r="C43" s="62"/>
      <c r="D43" s="63" t="s">
        <v>158</v>
      </c>
      <c r="E43" s="64"/>
      <c r="F43" s="55"/>
      <c r="G43" s="49" t="s">
        <v>39</v>
      </c>
      <c r="H43" s="49" t="s">
        <v>39</v>
      </c>
    </row>
    <row r="44" spans="1:8" s="32" customFormat="1" ht="12.75" customHeight="1">
      <c r="A44" s="31"/>
      <c r="B44" s="75" t="s">
        <v>125</v>
      </c>
      <c r="C44" s="62"/>
      <c r="D44" s="63" t="s">
        <v>159</v>
      </c>
      <c r="E44" s="64"/>
      <c r="F44" s="55"/>
      <c r="G44" s="49">
        <v>3618.5</v>
      </c>
      <c r="H44" s="49">
        <v>1690.17</v>
      </c>
    </row>
    <row r="45" spans="1:8" s="32" customFormat="1">
      <c r="A45" s="31"/>
      <c r="B45" s="75" t="s">
        <v>127</v>
      </c>
      <c r="C45" s="62"/>
      <c r="D45" s="63" t="s">
        <v>160</v>
      </c>
      <c r="E45" s="64"/>
      <c r="F45" s="55"/>
      <c r="G45" s="49" t="s">
        <v>39</v>
      </c>
      <c r="H45" s="49" t="s">
        <v>39</v>
      </c>
    </row>
    <row r="46" spans="1:8" s="32" customFormat="1">
      <c r="A46" s="31"/>
      <c r="B46" s="75" t="s">
        <v>129</v>
      </c>
      <c r="C46" s="62"/>
      <c r="D46" s="63" t="s">
        <v>161</v>
      </c>
      <c r="E46" s="64"/>
      <c r="F46" s="55"/>
      <c r="G46" s="49">
        <v>0</v>
      </c>
      <c r="H46" s="49">
        <v>0</v>
      </c>
    </row>
    <row r="47" spans="1:8" s="32" customFormat="1" ht="12.75" customHeight="1">
      <c r="A47" s="31"/>
      <c r="B47" s="75" t="s">
        <v>131</v>
      </c>
      <c r="C47" s="69"/>
      <c r="D47" s="170" t="s">
        <v>162</v>
      </c>
      <c r="E47" s="171"/>
      <c r="F47" s="55"/>
      <c r="G47" s="49" t="s">
        <v>39</v>
      </c>
      <c r="H47" s="49" t="s">
        <v>39</v>
      </c>
    </row>
    <row r="48" spans="1:8" s="32" customFormat="1" ht="12.75" customHeight="1">
      <c r="A48" s="31"/>
      <c r="B48" s="71" t="s">
        <v>31</v>
      </c>
      <c r="C48" s="76" t="s">
        <v>163</v>
      </c>
      <c r="D48" s="77"/>
      <c r="E48" s="78"/>
      <c r="F48" s="45" t="s">
        <v>269</v>
      </c>
      <c r="G48" s="49">
        <v>2791.25</v>
      </c>
      <c r="H48" s="49">
        <v>690.06</v>
      </c>
    </row>
    <row r="49" spans="1:8" s="32" customFormat="1" ht="12.75" customHeight="1">
      <c r="A49" s="31"/>
      <c r="B49" s="71" t="s">
        <v>33</v>
      </c>
      <c r="C49" s="72" t="s">
        <v>164</v>
      </c>
      <c r="D49" s="73"/>
      <c r="E49" s="74"/>
      <c r="F49" s="45" t="s">
        <v>270</v>
      </c>
      <c r="G49" s="49">
        <f>SUM(G50:G55)</f>
        <v>353797.93</v>
      </c>
      <c r="H49" s="49">
        <f>SUM(H50:H55)</f>
        <v>225109.45</v>
      </c>
    </row>
    <row r="50" spans="1:8" s="32" customFormat="1" ht="12.75" customHeight="1">
      <c r="A50" s="31"/>
      <c r="B50" s="75" t="s">
        <v>165</v>
      </c>
      <c r="C50" s="73"/>
      <c r="D50" s="79" t="s">
        <v>166</v>
      </c>
      <c r="E50" s="80"/>
      <c r="F50" s="45"/>
      <c r="G50" s="49" t="s">
        <v>39</v>
      </c>
      <c r="H50" s="49" t="s">
        <v>39</v>
      </c>
    </row>
    <row r="51" spans="1:8" s="32" customFormat="1" ht="12.75" customHeight="1">
      <c r="A51" s="31"/>
      <c r="B51" s="81" t="s">
        <v>167</v>
      </c>
      <c r="C51" s="62"/>
      <c r="D51" s="63" t="s">
        <v>168</v>
      </c>
      <c r="E51" s="82"/>
      <c r="F51" s="83"/>
      <c r="G51" s="49" t="s">
        <v>39</v>
      </c>
      <c r="H51" s="49" t="s">
        <v>39</v>
      </c>
    </row>
    <row r="52" spans="1:8" s="32" customFormat="1" ht="12.75" customHeight="1">
      <c r="A52" s="31"/>
      <c r="B52" s="75" t="s">
        <v>169</v>
      </c>
      <c r="C52" s="62"/>
      <c r="D52" s="63" t="s">
        <v>170</v>
      </c>
      <c r="E52" s="64"/>
      <c r="F52" s="45"/>
      <c r="G52" s="49">
        <v>0</v>
      </c>
      <c r="H52" s="49">
        <v>0</v>
      </c>
    </row>
    <row r="53" spans="1:8" s="32" customFormat="1" ht="12.75" customHeight="1">
      <c r="A53" s="31"/>
      <c r="B53" s="75" t="s">
        <v>171</v>
      </c>
      <c r="C53" s="62"/>
      <c r="D53" s="170" t="s">
        <v>172</v>
      </c>
      <c r="E53" s="171"/>
      <c r="F53" s="45"/>
      <c r="G53" s="49">
        <v>10275.040000000001</v>
      </c>
      <c r="H53" s="49">
        <v>6436.13</v>
      </c>
    </row>
    <row r="54" spans="1:8" s="32" customFormat="1" ht="12.75" customHeight="1">
      <c r="A54" s="31"/>
      <c r="B54" s="75" t="s">
        <v>173</v>
      </c>
      <c r="C54" s="62"/>
      <c r="D54" s="63" t="s">
        <v>174</v>
      </c>
      <c r="E54" s="64"/>
      <c r="F54" s="45"/>
      <c r="G54" s="49">
        <v>343522.89</v>
      </c>
      <c r="H54" s="49">
        <v>218673.32</v>
      </c>
    </row>
    <row r="55" spans="1:8" s="32" customFormat="1" ht="12.75" customHeight="1">
      <c r="A55" s="31"/>
      <c r="B55" s="75" t="s">
        <v>175</v>
      </c>
      <c r="C55" s="62"/>
      <c r="D55" s="63" t="s">
        <v>176</v>
      </c>
      <c r="E55" s="64"/>
      <c r="F55" s="45"/>
      <c r="G55" s="49">
        <v>0</v>
      </c>
      <c r="H55" s="49">
        <v>0</v>
      </c>
    </row>
    <row r="56" spans="1:8" s="32" customFormat="1" ht="12.75" customHeight="1">
      <c r="A56" s="31"/>
      <c r="B56" s="71" t="s">
        <v>48</v>
      </c>
      <c r="C56" s="84" t="s">
        <v>177</v>
      </c>
      <c r="D56" s="84"/>
      <c r="E56" s="85"/>
      <c r="F56" s="45"/>
      <c r="G56" s="49" t="s">
        <v>39</v>
      </c>
      <c r="H56" s="49" t="s">
        <v>39</v>
      </c>
    </row>
    <row r="57" spans="1:8" s="32" customFormat="1" ht="12.75" customHeight="1">
      <c r="A57" s="31"/>
      <c r="B57" s="71" t="s">
        <v>51</v>
      </c>
      <c r="C57" s="84" t="s">
        <v>178</v>
      </c>
      <c r="D57" s="84"/>
      <c r="E57" s="85"/>
      <c r="F57" s="45" t="s">
        <v>271</v>
      </c>
      <c r="G57" s="49">
        <v>25326.29</v>
      </c>
      <c r="H57" s="49">
        <v>4925.5600000000004</v>
      </c>
    </row>
    <row r="58" spans="1:8" s="32" customFormat="1" ht="12.75" customHeight="1">
      <c r="A58" s="31"/>
      <c r="B58" s="45"/>
      <c r="C58" s="59" t="s">
        <v>179</v>
      </c>
      <c r="D58" s="60"/>
      <c r="E58" s="61"/>
      <c r="F58" s="45"/>
      <c r="G58" s="49">
        <f>SUM(G20,G40,G41)</f>
        <v>2186323.9000000004</v>
      </c>
      <c r="H58" s="49">
        <f>SUM(H20,H40,H41)</f>
        <v>1217458.48</v>
      </c>
    </row>
    <row r="59" spans="1:8" s="32" customFormat="1" ht="12.75" customHeight="1">
      <c r="A59" s="31"/>
      <c r="B59" s="39" t="s">
        <v>81</v>
      </c>
      <c r="C59" s="40" t="s">
        <v>180</v>
      </c>
      <c r="D59" s="40"/>
      <c r="E59" s="86"/>
      <c r="F59" s="45" t="s">
        <v>272</v>
      </c>
      <c r="G59" s="44">
        <f>SUM(G60:G63)</f>
        <v>1825968.8100000003</v>
      </c>
      <c r="H59" s="44">
        <f>SUM(H60:H63)</f>
        <v>988284.38000000012</v>
      </c>
    </row>
    <row r="60" spans="1:8" s="32" customFormat="1" ht="12.75" customHeight="1">
      <c r="A60" s="31"/>
      <c r="B60" s="45" t="s">
        <v>21</v>
      </c>
      <c r="C60" s="65" t="s">
        <v>24</v>
      </c>
      <c r="D60" s="65"/>
      <c r="E60" s="66"/>
      <c r="F60" s="45"/>
      <c r="G60" s="49">
        <v>119139.86</v>
      </c>
      <c r="H60" s="49">
        <v>123442.3</v>
      </c>
    </row>
    <row r="61" spans="1:8" s="32" customFormat="1" ht="12.75" customHeight="1">
      <c r="A61" s="31"/>
      <c r="B61" s="58" t="s">
        <v>31</v>
      </c>
      <c r="C61" s="59" t="s">
        <v>181</v>
      </c>
      <c r="D61" s="60"/>
      <c r="E61" s="61"/>
      <c r="F61" s="58"/>
      <c r="G61" s="49">
        <v>1628146.6</v>
      </c>
      <c r="H61" s="49">
        <v>834112.15</v>
      </c>
    </row>
    <row r="62" spans="1:8" s="32" customFormat="1" ht="12.75" customHeight="1">
      <c r="A62" s="31"/>
      <c r="B62" s="45" t="s">
        <v>33</v>
      </c>
      <c r="C62" s="172" t="s">
        <v>182</v>
      </c>
      <c r="D62" s="173"/>
      <c r="E62" s="174"/>
      <c r="F62" s="45"/>
      <c r="G62" s="49">
        <v>71738.490000000005</v>
      </c>
      <c r="H62" s="49">
        <v>23975.06</v>
      </c>
    </row>
    <row r="63" spans="1:8" s="32" customFormat="1" ht="12.75" customHeight="1">
      <c r="A63" s="31"/>
      <c r="B63" s="45" t="s">
        <v>183</v>
      </c>
      <c r="C63" s="65" t="s">
        <v>184</v>
      </c>
      <c r="D63" s="50"/>
      <c r="E63" s="67"/>
      <c r="F63" s="45"/>
      <c r="G63" s="49">
        <v>6943.86</v>
      </c>
      <c r="H63" s="49">
        <v>6754.87</v>
      </c>
    </row>
    <row r="64" spans="1:8" s="32" customFormat="1" ht="12.75" customHeight="1">
      <c r="A64" s="31"/>
      <c r="B64" s="39" t="s">
        <v>90</v>
      </c>
      <c r="C64" s="40" t="s">
        <v>185</v>
      </c>
      <c r="D64" s="41"/>
      <c r="E64" s="42"/>
      <c r="F64" s="45"/>
      <c r="G64" s="44">
        <f>SUM(G65,G69)</f>
        <v>340897.47000000003</v>
      </c>
      <c r="H64" s="44">
        <f>SUM(H65,H69)</f>
        <v>218783.07</v>
      </c>
    </row>
    <row r="65" spans="1:8" s="32" customFormat="1" ht="12.75" customHeight="1">
      <c r="A65" s="31"/>
      <c r="B65" s="45" t="s">
        <v>21</v>
      </c>
      <c r="C65" s="46" t="s">
        <v>186</v>
      </c>
      <c r="D65" s="87"/>
      <c r="E65" s="88"/>
      <c r="F65" s="45" t="s">
        <v>273</v>
      </c>
      <c r="G65" s="49">
        <f>SUM(G66:G68)</f>
        <v>14542.05</v>
      </c>
      <c r="H65" s="49">
        <f>SUM(H66:H68)</f>
        <v>18411.78</v>
      </c>
    </row>
    <row r="66" spans="1:8" s="32" customFormat="1">
      <c r="A66" s="31"/>
      <c r="B66" s="43" t="s">
        <v>123</v>
      </c>
      <c r="C66" s="89"/>
      <c r="D66" s="51" t="s">
        <v>187</v>
      </c>
      <c r="E66" s="90"/>
      <c r="F66" s="45"/>
      <c r="G66" s="49" t="s">
        <v>39</v>
      </c>
      <c r="H66" s="49" t="s">
        <v>39</v>
      </c>
    </row>
    <row r="67" spans="1:8" s="32" customFormat="1" ht="12.75" customHeight="1">
      <c r="A67" s="31"/>
      <c r="B67" s="43" t="s">
        <v>125</v>
      </c>
      <c r="C67" s="50"/>
      <c r="D67" s="51" t="s">
        <v>188</v>
      </c>
      <c r="E67" s="54"/>
      <c r="F67" s="45"/>
      <c r="G67" s="49">
        <v>14542.05</v>
      </c>
      <c r="H67" s="49">
        <v>18411.78</v>
      </c>
    </row>
    <row r="68" spans="1:8" s="32" customFormat="1" ht="12.75" customHeight="1">
      <c r="A68" s="31"/>
      <c r="B68" s="43" t="s">
        <v>189</v>
      </c>
      <c r="C68" s="50"/>
      <c r="D68" s="51" t="s">
        <v>190</v>
      </c>
      <c r="E68" s="54"/>
      <c r="F68" s="55"/>
      <c r="G68" s="49" t="s">
        <v>39</v>
      </c>
      <c r="H68" s="49" t="s">
        <v>39</v>
      </c>
    </row>
    <row r="69" spans="1:8" s="23" customFormat="1" ht="12.75" customHeight="1">
      <c r="A69" s="31"/>
      <c r="B69" s="71" t="s">
        <v>31</v>
      </c>
      <c r="C69" s="91" t="s">
        <v>191</v>
      </c>
      <c r="D69" s="92"/>
      <c r="E69" s="93"/>
      <c r="F69" s="71" t="s">
        <v>274</v>
      </c>
      <c r="G69" s="49">
        <f>SUM(G70:G75,G78:G83)</f>
        <v>326355.42000000004</v>
      </c>
      <c r="H69" s="49">
        <f>SUM(H70:H75,H78:H83)</f>
        <v>200371.29</v>
      </c>
    </row>
    <row r="70" spans="1:8" s="32" customFormat="1" ht="12.75" customHeight="1">
      <c r="A70" s="31"/>
      <c r="B70" s="43" t="s">
        <v>134</v>
      </c>
      <c r="C70" s="50"/>
      <c r="D70" s="51" t="s">
        <v>192</v>
      </c>
      <c r="E70" s="52"/>
      <c r="F70" s="45"/>
      <c r="G70" s="49" t="s">
        <v>39</v>
      </c>
      <c r="H70" s="49" t="s">
        <v>39</v>
      </c>
    </row>
    <row r="71" spans="1:8" s="32" customFormat="1" ht="12.75" customHeight="1">
      <c r="A71" s="31"/>
      <c r="B71" s="43" t="s">
        <v>136</v>
      </c>
      <c r="C71" s="89"/>
      <c r="D71" s="51" t="s">
        <v>193</v>
      </c>
      <c r="E71" s="90"/>
      <c r="F71" s="45"/>
      <c r="G71" s="49" t="s">
        <v>39</v>
      </c>
      <c r="H71" s="49" t="s">
        <v>39</v>
      </c>
    </row>
    <row r="72" spans="1:8" s="32" customFormat="1">
      <c r="A72" s="31"/>
      <c r="B72" s="43" t="s">
        <v>138</v>
      </c>
      <c r="C72" s="89"/>
      <c r="D72" s="51" t="s">
        <v>194</v>
      </c>
      <c r="E72" s="90"/>
      <c r="F72" s="45"/>
      <c r="G72" s="49" t="s">
        <v>39</v>
      </c>
      <c r="H72" s="49" t="s">
        <v>39</v>
      </c>
    </row>
    <row r="73" spans="1:8" s="32" customFormat="1">
      <c r="A73" s="31"/>
      <c r="B73" s="94" t="s">
        <v>140</v>
      </c>
      <c r="C73" s="73"/>
      <c r="D73" s="95" t="s">
        <v>195</v>
      </c>
      <c r="E73" s="80"/>
      <c r="F73" s="45"/>
      <c r="G73" s="49" t="s">
        <v>39</v>
      </c>
      <c r="H73" s="49" t="s">
        <v>39</v>
      </c>
    </row>
    <row r="74" spans="1:8" s="32" customFormat="1">
      <c r="A74" s="31"/>
      <c r="B74" s="45" t="s">
        <v>142</v>
      </c>
      <c r="C74" s="57"/>
      <c r="D74" s="57" t="s">
        <v>196</v>
      </c>
      <c r="E74" s="52"/>
      <c r="F74" s="96"/>
      <c r="G74" s="49" t="s">
        <v>39</v>
      </c>
      <c r="H74" s="49" t="s">
        <v>39</v>
      </c>
    </row>
    <row r="75" spans="1:8" s="32" customFormat="1" ht="12.75" customHeight="1">
      <c r="A75" s="31"/>
      <c r="B75" s="97" t="s">
        <v>144</v>
      </c>
      <c r="C75" s="92"/>
      <c r="D75" s="98" t="s">
        <v>197</v>
      </c>
      <c r="E75" s="99"/>
      <c r="F75" s="45"/>
      <c r="G75" s="49">
        <f>SUM(G76,G77)</f>
        <v>0</v>
      </c>
      <c r="H75" s="49">
        <f>SUM(H76,H77)</f>
        <v>0</v>
      </c>
    </row>
    <row r="76" spans="1:8" s="32" customFormat="1" ht="12.75" customHeight="1">
      <c r="A76" s="31"/>
      <c r="B76" s="75" t="s">
        <v>198</v>
      </c>
      <c r="C76" s="62"/>
      <c r="D76" s="82"/>
      <c r="E76" s="64" t="s">
        <v>199</v>
      </c>
      <c r="F76" s="45"/>
      <c r="G76" s="49">
        <v>0</v>
      </c>
      <c r="H76" s="49">
        <v>0</v>
      </c>
    </row>
    <row r="77" spans="1:8" s="32" customFormat="1" ht="12.75" customHeight="1">
      <c r="A77" s="31"/>
      <c r="B77" s="75" t="s">
        <v>200</v>
      </c>
      <c r="C77" s="62"/>
      <c r="D77" s="82"/>
      <c r="E77" s="64" t="s">
        <v>201</v>
      </c>
      <c r="F77" s="55"/>
      <c r="G77" s="49" t="s">
        <v>39</v>
      </c>
      <c r="H77" s="49" t="s">
        <v>39</v>
      </c>
    </row>
    <row r="78" spans="1:8" s="32" customFormat="1" ht="12.75" customHeight="1">
      <c r="A78" s="31"/>
      <c r="B78" s="75" t="s">
        <v>146</v>
      </c>
      <c r="C78" s="77"/>
      <c r="D78" s="100" t="s">
        <v>202</v>
      </c>
      <c r="E78" s="101"/>
      <c r="F78" s="55"/>
      <c r="G78" s="49" t="s">
        <v>39</v>
      </c>
      <c r="H78" s="49" t="s">
        <v>39</v>
      </c>
    </row>
    <row r="79" spans="1:8" s="32" customFormat="1" ht="12.75" customHeight="1">
      <c r="A79" s="31"/>
      <c r="B79" s="75" t="s">
        <v>148</v>
      </c>
      <c r="C79" s="102"/>
      <c r="D79" s="63" t="s">
        <v>203</v>
      </c>
      <c r="E79" s="103"/>
      <c r="F79" s="45"/>
      <c r="G79" s="49" t="s">
        <v>39</v>
      </c>
      <c r="H79" s="49" t="s">
        <v>39</v>
      </c>
    </row>
    <row r="80" spans="1:8" s="32" customFormat="1" ht="12.75" customHeight="1">
      <c r="A80" s="31"/>
      <c r="B80" s="75" t="s">
        <v>150</v>
      </c>
      <c r="C80" s="50"/>
      <c r="D80" s="51" t="s">
        <v>204</v>
      </c>
      <c r="E80" s="54"/>
      <c r="F80" s="45"/>
      <c r="G80" s="49">
        <v>6096.35</v>
      </c>
      <c r="H80" s="49">
        <v>10813.95</v>
      </c>
    </row>
    <row r="81" spans="1:10" s="32" customFormat="1" ht="12.75" customHeight="1">
      <c r="A81" s="31"/>
      <c r="B81" s="75" t="s">
        <v>205</v>
      </c>
      <c r="C81" s="50"/>
      <c r="D81" s="51" t="s">
        <v>206</v>
      </c>
      <c r="E81" s="54"/>
      <c r="F81" s="45"/>
      <c r="G81" s="49">
        <v>131116.42000000001</v>
      </c>
      <c r="H81" s="49">
        <v>0</v>
      </c>
    </row>
    <row r="82" spans="1:10" s="32" customFormat="1" ht="12.75" customHeight="1">
      <c r="A82" s="31"/>
      <c r="B82" s="43" t="s">
        <v>207</v>
      </c>
      <c r="C82" s="62"/>
      <c r="D82" s="63" t="s">
        <v>208</v>
      </c>
      <c r="E82" s="64"/>
      <c r="F82" s="45"/>
      <c r="G82" s="49">
        <v>189113.17</v>
      </c>
      <c r="H82" s="49">
        <v>189542.86</v>
      </c>
    </row>
    <row r="83" spans="1:10" s="32" customFormat="1" ht="12.75" customHeight="1">
      <c r="A83" s="31"/>
      <c r="B83" s="43" t="s">
        <v>209</v>
      </c>
      <c r="C83" s="50"/>
      <c r="D83" s="51" t="s">
        <v>210</v>
      </c>
      <c r="E83" s="54"/>
      <c r="F83" s="55"/>
      <c r="G83" s="49">
        <v>29.48</v>
      </c>
      <c r="H83" s="49">
        <v>14.48</v>
      </c>
    </row>
    <row r="84" spans="1:10" s="32" customFormat="1" ht="12.75" customHeight="1">
      <c r="A84" s="31"/>
      <c r="B84" s="39" t="s">
        <v>92</v>
      </c>
      <c r="C84" s="104" t="s">
        <v>211</v>
      </c>
      <c r="D84" s="105"/>
      <c r="E84" s="106"/>
      <c r="F84" s="55" t="s">
        <v>275</v>
      </c>
      <c r="G84" s="44">
        <f>SUM(G85,G86,G89,G90)</f>
        <v>19457.620000000301</v>
      </c>
      <c r="H84" s="44">
        <f>SUM(H85,H86,H89,H90)</f>
        <v>10391.030000000001</v>
      </c>
    </row>
    <row r="85" spans="1:10" s="32" customFormat="1" ht="12.75" customHeight="1">
      <c r="A85" s="31"/>
      <c r="B85" s="45" t="s">
        <v>21</v>
      </c>
      <c r="C85" s="65" t="s">
        <v>212</v>
      </c>
      <c r="D85" s="50"/>
      <c r="E85" s="67"/>
      <c r="F85" s="55"/>
      <c r="G85" s="49" t="s">
        <v>39</v>
      </c>
      <c r="H85" s="49" t="s">
        <v>39</v>
      </c>
    </row>
    <row r="86" spans="1:10" s="32" customFormat="1" ht="12.75" customHeight="1">
      <c r="A86" s="31"/>
      <c r="B86" s="45" t="s">
        <v>31</v>
      </c>
      <c r="C86" s="46" t="s">
        <v>213</v>
      </c>
      <c r="D86" s="87"/>
      <c r="E86" s="88"/>
      <c r="F86" s="45"/>
      <c r="G86" s="49">
        <f>SUM(G87,G88)</f>
        <v>0</v>
      </c>
      <c r="H86" s="49">
        <f>SUM(H87,H88)</f>
        <v>0</v>
      </c>
    </row>
    <row r="87" spans="1:10" s="32" customFormat="1" ht="12.75" customHeight="1">
      <c r="A87" s="31"/>
      <c r="B87" s="43" t="s">
        <v>134</v>
      </c>
      <c r="C87" s="50"/>
      <c r="D87" s="51" t="s">
        <v>214</v>
      </c>
      <c r="E87" s="54"/>
      <c r="F87" s="45"/>
      <c r="G87" s="49" t="s">
        <v>39</v>
      </c>
      <c r="H87" s="49" t="s">
        <v>39</v>
      </c>
    </row>
    <row r="88" spans="1:10" s="32" customFormat="1" ht="12.75" customHeight="1">
      <c r="A88" s="31"/>
      <c r="B88" s="43" t="s">
        <v>136</v>
      </c>
      <c r="C88" s="50"/>
      <c r="D88" s="51" t="s">
        <v>215</v>
      </c>
      <c r="E88" s="54"/>
      <c r="F88" s="45"/>
      <c r="G88" s="49" t="s">
        <v>39</v>
      </c>
      <c r="H88" s="49" t="s">
        <v>39</v>
      </c>
    </row>
    <row r="89" spans="1:10" s="32" customFormat="1" ht="12.75" customHeight="1">
      <c r="A89" s="31"/>
      <c r="B89" s="71" t="s">
        <v>33</v>
      </c>
      <c r="C89" s="82" t="s">
        <v>216</v>
      </c>
      <c r="D89" s="82"/>
      <c r="E89" s="107"/>
      <c r="F89" s="45"/>
      <c r="G89" s="49" t="s">
        <v>39</v>
      </c>
      <c r="H89" s="49" t="s">
        <v>39</v>
      </c>
    </row>
    <row r="90" spans="1:10" s="32" customFormat="1" ht="12.75" customHeight="1">
      <c r="A90" s="31"/>
      <c r="B90" s="58" t="s">
        <v>48</v>
      </c>
      <c r="C90" s="59" t="s">
        <v>217</v>
      </c>
      <c r="D90" s="60"/>
      <c r="E90" s="61"/>
      <c r="F90" s="45"/>
      <c r="G90" s="49">
        <f>SUM(G91:G92)</f>
        <v>19457.620000000301</v>
      </c>
      <c r="H90" s="49">
        <f>SUM(H91:H92)</f>
        <v>10391.030000000001</v>
      </c>
    </row>
    <row r="91" spans="1:10" s="32" customFormat="1" ht="12.75" customHeight="1">
      <c r="A91" s="31"/>
      <c r="B91" s="43" t="s">
        <v>218</v>
      </c>
      <c r="C91" s="41"/>
      <c r="D91" s="51" t="s">
        <v>219</v>
      </c>
      <c r="E91" s="108"/>
      <c r="F91" s="55"/>
      <c r="G91" s="49">
        <v>9066.5900000003003</v>
      </c>
      <c r="H91" s="49">
        <v>10391.030000000001</v>
      </c>
    </row>
    <row r="92" spans="1:10" s="32" customFormat="1" ht="12.75" customHeight="1">
      <c r="A92" s="31"/>
      <c r="B92" s="43" t="s">
        <v>220</v>
      </c>
      <c r="C92" s="41"/>
      <c r="D92" s="51" t="s">
        <v>221</v>
      </c>
      <c r="E92" s="108"/>
      <c r="F92" s="55"/>
      <c r="G92" s="49">
        <v>10391.030000000001</v>
      </c>
      <c r="H92" s="49" t="s">
        <v>39</v>
      </c>
    </row>
    <row r="93" spans="1:10" s="32" customFormat="1" ht="12.75" customHeight="1">
      <c r="A93" s="31"/>
      <c r="B93" s="39" t="s">
        <v>94</v>
      </c>
      <c r="C93" s="104" t="s">
        <v>222</v>
      </c>
      <c r="D93" s="106"/>
      <c r="E93" s="106"/>
      <c r="F93" s="55"/>
      <c r="G93" s="44"/>
      <c r="H93" s="44"/>
    </row>
    <row r="94" spans="1:10" s="32" customFormat="1" ht="25.5" customHeight="1">
      <c r="A94" s="31"/>
      <c r="B94" s="39"/>
      <c r="C94" s="169" t="s">
        <v>223</v>
      </c>
      <c r="D94" s="170"/>
      <c r="E94" s="171"/>
      <c r="F94" s="45"/>
      <c r="G94" s="109">
        <f>SUM(G59,G64,G84,G93)</f>
        <v>2186323.9000000004</v>
      </c>
      <c r="H94" s="109">
        <f>SUM(H59,H64,H84,H93)</f>
        <v>1217458.4800000002</v>
      </c>
    </row>
    <row r="95" spans="1:10" s="32" customFormat="1">
      <c r="A95" s="31"/>
      <c r="B95" s="110"/>
      <c r="C95" s="111"/>
      <c r="D95" s="111"/>
      <c r="E95" s="111"/>
      <c r="F95" s="111"/>
    </row>
    <row r="96" spans="1:10" s="1" customFormat="1" ht="15.75" customHeight="1">
      <c r="B96" s="132" t="s">
        <v>103</v>
      </c>
      <c r="C96" s="132"/>
      <c r="D96" s="132"/>
      <c r="E96" s="132"/>
      <c r="F96" s="24"/>
      <c r="G96" s="133" t="s">
        <v>104</v>
      </c>
      <c r="H96" s="133"/>
      <c r="I96" s="167"/>
      <c r="J96" s="167"/>
    </row>
    <row r="97" spans="1:10" s="6" customFormat="1" ht="18.75" customHeight="1">
      <c r="B97" s="128" t="s">
        <v>105</v>
      </c>
      <c r="C97" s="128"/>
      <c r="D97" s="128"/>
      <c r="E97" s="128"/>
      <c r="F97" s="25" t="s">
        <v>106</v>
      </c>
      <c r="G97" s="128" t="s">
        <v>107</v>
      </c>
      <c r="H97" s="128"/>
      <c r="I97" s="168"/>
      <c r="J97" s="168"/>
    </row>
    <row r="98" spans="1:10" s="6" customFormat="1" ht="10.5" customHeight="1">
      <c r="B98" s="26"/>
      <c r="C98" s="26"/>
      <c r="D98" s="26"/>
      <c r="E98" s="26"/>
      <c r="F98" s="26"/>
      <c r="G98" s="26"/>
      <c r="H98" s="26"/>
      <c r="I98" s="27"/>
      <c r="J98" s="27"/>
    </row>
    <row r="99" spans="1:10" s="6" customFormat="1" ht="15" customHeight="1">
      <c r="B99" s="134" t="s">
        <v>108</v>
      </c>
      <c r="C99" s="134"/>
      <c r="D99" s="134"/>
      <c r="E99" s="134"/>
      <c r="F99" s="112"/>
      <c r="G99" s="133" t="s">
        <v>109</v>
      </c>
      <c r="H99" s="133"/>
      <c r="I99" s="167"/>
      <c r="J99" s="167"/>
    </row>
    <row r="100" spans="1:10" s="6" customFormat="1" ht="15" customHeight="1">
      <c r="B100" s="128" t="s">
        <v>110</v>
      </c>
      <c r="C100" s="128"/>
      <c r="D100" s="128"/>
      <c r="E100" s="128"/>
      <c r="F100" s="25" t="s">
        <v>106</v>
      </c>
      <c r="G100" s="128" t="s">
        <v>107</v>
      </c>
      <c r="H100" s="128"/>
      <c r="I100" s="168"/>
      <c r="J100" s="168"/>
    </row>
    <row r="101" spans="1:10" s="1" customFormat="1" ht="15"/>
    <row r="102" spans="1:10" s="1" customFormat="1" ht="15">
      <c r="B102" s="29" t="s">
        <v>112</v>
      </c>
    </row>
    <row r="103" spans="1:10" s="32" customFormat="1">
      <c r="A103" s="31"/>
    </row>
    <row r="104" spans="1:10" s="32" customFormat="1">
      <c r="A104" s="31"/>
    </row>
    <row r="105" spans="1:10" s="32" customFormat="1">
      <c r="A105" s="31"/>
    </row>
    <row r="106" spans="1:10" s="32" customFormat="1">
      <c r="A106" s="31"/>
    </row>
    <row r="107" spans="1:10" s="32" customFormat="1">
      <c r="A107" s="31"/>
    </row>
    <row r="108" spans="1:10" s="32" customFormat="1">
      <c r="A108" s="31"/>
    </row>
    <row r="109" spans="1:10" s="32" customFormat="1">
      <c r="A109" s="31"/>
    </row>
    <row r="110" spans="1:10" s="32" customFormat="1">
      <c r="A110" s="31"/>
    </row>
    <row r="111" spans="1:10" s="32" customFormat="1">
      <c r="A111" s="31"/>
    </row>
    <row r="112" spans="1:10" s="32" customFormat="1">
      <c r="A112" s="31"/>
    </row>
    <row r="113" spans="1:1" s="32" customFormat="1">
      <c r="A113" s="31"/>
    </row>
    <row r="114" spans="1:1" s="32" customFormat="1">
      <c r="A114" s="31"/>
    </row>
    <row r="115" spans="1:1" s="32" customFormat="1">
      <c r="A115" s="31"/>
    </row>
    <row r="116" spans="1:1" s="32" customFormat="1">
      <c r="A116" s="31"/>
    </row>
    <row r="117" spans="1:1" s="32" customFormat="1">
      <c r="A117" s="31"/>
    </row>
    <row r="118" spans="1:1" s="32" customFormat="1">
      <c r="A118" s="31"/>
    </row>
    <row r="119" spans="1:1" s="32" customFormat="1" ht="15">
      <c r="A119"/>
    </row>
  </sheetData>
  <mergeCells count="31">
    <mergeCell ref="B8:H8"/>
    <mergeCell ref="B1:H1"/>
    <mergeCell ref="F2:H2"/>
    <mergeCell ref="F3:H3"/>
    <mergeCell ref="B5:H6"/>
    <mergeCell ref="B7:H7"/>
    <mergeCell ref="C62:E62"/>
    <mergeCell ref="B9:H9"/>
    <mergeCell ref="B10:H11"/>
    <mergeCell ref="B12:F12"/>
    <mergeCell ref="B13:H13"/>
    <mergeCell ref="B14:H14"/>
    <mergeCell ref="B16:H16"/>
    <mergeCell ref="B17:H17"/>
    <mergeCell ref="E18:H18"/>
    <mergeCell ref="C19:E19"/>
    <mergeCell ref="D47:E47"/>
    <mergeCell ref="D53:E53"/>
    <mergeCell ref="C94:E94"/>
    <mergeCell ref="B96:E96"/>
    <mergeCell ref="G96:H96"/>
    <mergeCell ref="I96:J96"/>
    <mergeCell ref="B97:E97"/>
    <mergeCell ref="G97:H97"/>
    <mergeCell ref="I97:J97"/>
    <mergeCell ref="B99:E99"/>
    <mergeCell ref="G99:H99"/>
    <mergeCell ref="I99:J99"/>
    <mergeCell ref="B100:E100"/>
    <mergeCell ref="G100:H100"/>
    <mergeCell ref="I100:J100"/>
  </mergeCells>
  <pageMargins left="0.7" right="0.7" top="0.75" bottom="0.75" header="0.3" footer="0.3"/>
  <pageSetup paperSize="9" scale="76" orientation="portrait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16" zoomScaleNormal="100" workbookViewId="0">
      <selection activeCell="C10" sqref="C10:C11"/>
    </sheetView>
  </sheetViews>
  <sheetFormatPr defaultRowHeight="15"/>
  <cols>
    <col min="1" max="1" width="9.140625" style="3"/>
    <col min="2" max="2" width="6" style="113" customWidth="1"/>
    <col min="3" max="3" width="32.85546875" style="3" customWidth="1"/>
    <col min="4" max="11" width="15.7109375" style="3" customWidth="1"/>
    <col min="12" max="12" width="13.140625" style="3" customWidth="1"/>
    <col min="13" max="14" width="15.7109375" style="3" customWidth="1"/>
    <col min="15" max="16384" width="9.140625" style="3"/>
  </cols>
  <sheetData>
    <row r="1" spans="2:14"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2:14">
      <c r="J2" s="3" t="s">
        <v>224</v>
      </c>
    </row>
    <row r="3" spans="2:14">
      <c r="J3" s="3" t="s">
        <v>225</v>
      </c>
    </row>
    <row r="5" spans="2:14">
      <c r="B5" s="192" t="s">
        <v>226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2:14">
      <c r="B6" s="192" t="s">
        <v>227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</row>
    <row r="8" spans="2:14">
      <c r="B8" s="192" t="s">
        <v>228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</row>
    <row r="10" spans="2:14">
      <c r="B10" s="193" t="s">
        <v>14</v>
      </c>
      <c r="C10" s="193" t="s">
        <v>229</v>
      </c>
      <c r="D10" s="193" t="s">
        <v>230</v>
      </c>
      <c r="E10" s="195" t="s">
        <v>231</v>
      </c>
      <c r="F10" s="196"/>
      <c r="G10" s="196"/>
      <c r="H10" s="196"/>
      <c r="I10" s="196"/>
      <c r="J10" s="196"/>
      <c r="K10" s="196"/>
      <c r="L10" s="196"/>
      <c r="M10" s="197"/>
      <c r="N10" s="193" t="s">
        <v>232</v>
      </c>
    </row>
    <row r="11" spans="2:14" ht="114">
      <c r="B11" s="194"/>
      <c r="C11" s="194"/>
      <c r="D11" s="194"/>
      <c r="E11" s="114" t="s">
        <v>233</v>
      </c>
      <c r="F11" s="114" t="s">
        <v>234</v>
      </c>
      <c r="G11" s="114" t="s">
        <v>235</v>
      </c>
      <c r="H11" s="114" t="s">
        <v>236</v>
      </c>
      <c r="I11" s="114" t="s">
        <v>237</v>
      </c>
      <c r="J11" s="115" t="s">
        <v>238</v>
      </c>
      <c r="K11" s="114" t="s">
        <v>239</v>
      </c>
      <c r="L11" s="114" t="s">
        <v>240</v>
      </c>
      <c r="M11" s="116" t="s">
        <v>241</v>
      </c>
      <c r="N11" s="194"/>
    </row>
    <row r="12" spans="2:14">
      <c r="B12" s="71">
        <v>1</v>
      </c>
      <c r="C12" s="71">
        <v>2</v>
      </c>
      <c r="D12" s="71">
        <v>3</v>
      </c>
      <c r="E12" s="71">
        <v>4</v>
      </c>
      <c r="F12" s="71">
        <v>5</v>
      </c>
      <c r="G12" s="71">
        <v>6</v>
      </c>
      <c r="H12" s="71">
        <v>7</v>
      </c>
      <c r="I12" s="71">
        <v>8</v>
      </c>
      <c r="J12" s="71">
        <v>9</v>
      </c>
      <c r="K12" s="71">
        <v>10</v>
      </c>
      <c r="L12" s="117" t="s">
        <v>242</v>
      </c>
      <c r="M12" s="71">
        <v>12</v>
      </c>
      <c r="N12" s="71">
        <v>13</v>
      </c>
    </row>
    <row r="13" spans="2:14" ht="71.25">
      <c r="B13" s="118" t="s">
        <v>243</v>
      </c>
      <c r="C13" s="119" t="s">
        <v>244</v>
      </c>
      <c r="D13" s="120">
        <f t="shared" ref="D13:M13" si="0">SUM(D14:D15)</f>
        <v>123442.3</v>
      </c>
      <c r="E13" s="120">
        <f t="shared" si="0"/>
        <v>567912.84</v>
      </c>
      <c r="F13" s="120">
        <f t="shared" si="0"/>
        <v>0</v>
      </c>
      <c r="G13" s="120">
        <f t="shared" si="0"/>
        <v>1393.34</v>
      </c>
      <c r="H13" s="120">
        <f t="shared" si="0"/>
        <v>0</v>
      </c>
      <c r="I13" s="120">
        <f t="shared" si="0"/>
        <v>0</v>
      </c>
      <c r="J13" s="120">
        <f t="shared" si="0"/>
        <v>-573608.62000000011</v>
      </c>
      <c r="K13" s="120">
        <f t="shared" si="0"/>
        <v>0</v>
      </c>
      <c r="L13" s="120">
        <f t="shared" si="0"/>
        <v>0</v>
      </c>
      <c r="M13" s="120">
        <f t="shared" si="0"/>
        <v>0</v>
      </c>
      <c r="N13" s="120">
        <f t="shared" ref="N13:N25" si="1">SUM(D13:M13)</f>
        <v>119139.85999999987</v>
      </c>
    </row>
    <row r="14" spans="2:14" ht="15.75">
      <c r="B14" s="121" t="s">
        <v>245</v>
      </c>
      <c r="C14" s="122" t="s">
        <v>246</v>
      </c>
      <c r="D14" s="123">
        <v>123442.3</v>
      </c>
      <c r="E14" s="123">
        <v>5757.63</v>
      </c>
      <c r="F14" s="123">
        <v>23782.9</v>
      </c>
      <c r="G14" s="123">
        <v>1393.34</v>
      </c>
      <c r="H14" s="123" t="s">
        <v>39</v>
      </c>
      <c r="I14" s="123" t="s">
        <v>39</v>
      </c>
      <c r="J14" s="123">
        <v>-35236.31</v>
      </c>
      <c r="K14" s="123" t="s">
        <v>39</v>
      </c>
      <c r="L14" s="123" t="s">
        <v>39</v>
      </c>
      <c r="M14" s="123">
        <v>0</v>
      </c>
      <c r="N14" s="123">
        <f t="shared" si="1"/>
        <v>119139.86000000002</v>
      </c>
    </row>
    <row r="15" spans="2:14" ht="15.75">
      <c r="B15" s="121" t="s">
        <v>247</v>
      </c>
      <c r="C15" s="122" t="s">
        <v>248</v>
      </c>
      <c r="D15" s="123">
        <v>0</v>
      </c>
      <c r="E15" s="123">
        <v>562155.21</v>
      </c>
      <c r="F15" s="123">
        <v>-23782.9</v>
      </c>
      <c r="G15" s="123" t="s">
        <v>39</v>
      </c>
      <c r="H15" s="123" t="s">
        <v>39</v>
      </c>
      <c r="I15" s="123" t="s">
        <v>39</v>
      </c>
      <c r="J15" s="123">
        <v>-538372.31000000006</v>
      </c>
      <c r="K15" s="123" t="s">
        <v>39</v>
      </c>
      <c r="L15" s="123" t="s">
        <v>39</v>
      </c>
      <c r="M15" s="123">
        <v>0</v>
      </c>
      <c r="N15" s="123">
        <f t="shared" si="1"/>
        <v>-1.1641532182693481E-10</v>
      </c>
    </row>
    <row r="16" spans="2:14" ht="85.5">
      <c r="B16" s="118" t="s">
        <v>249</v>
      </c>
      <c r="C16" s="119" t="s">
        <v>250</v>
      </c>
      <c r="D16" s="120">
        <f t="shared" ref="D16:M16" si="2">SUM(D17:D18)</f>
        <v>834112.15</v>
      </c>
      <c r="E16" s="120">
        <f t="shared" si="2"/>
        <v>656600.18000000005</v>
      </c>
      <c r="F16" s="120">
        <f t="shared" si="2"/>
        <v>0</v>
      </c>
      <c r="G16" s="120">
        <f t="shared" si="2"/>
        <v>827500.44</v>
      </c>
      <c r="H16" s="120">
        <f t="shared" si="2"/>
        <v>-27404.09</v>
      </c>
      <c r="I16" s="120">
        <f t="shared" si="2"/>
        <v>0</v>
      </c>
      <c r="J16" s="120">
        <f t="shared" si="2"/>
        <v>-661994.65999999992</v>
      </c>
      <c r="K16" s="120">
        <f t="shared" si="2"/>
        <v>0</v>
      </c>
      <c r="L16" s="120">
        <f t="shared" si="2"/>
        <v>-667.42</v>
      </c>
      <c r="M16" s="120">
        <f t="shared" si="2"/>
        <v>0</v>
      </c>
      <c r="N16" s="120">
        <f t="shared" si="1"/>
        <v>1628146.6000000003</v>
      </c>
    </row>
    <row r="17" spans="1:14" ht="15.75">
      <c r="B17" s="121" t="s">
        <v>251</v>
      </c>
      <c r="C17" s="122" t="s">
        <v>246</v>
      </c>
      <c r="D17" s="123">
        <v>833838.68</v>
      </c>
      <c r="E17" s="123">
        <v>38568.39</v>
      </c>
      <c r="F17" s="123">
        <v>1679.81</v>
      </c>
      <c r="G17" s="123">
        <v>827500.44</v>
      </c>
      <c r="H17" s="123">
        <v>-27404.09</v>
      </c>
      <c r="I17" s="123" t="s">
        <v>39</v>
      </c>
      <c r="J17" s="123">
        <v>-59678.59</v>
      </c>
      <c r="K17" s="123" t="s">
        <v>39</v>
      </c>
      <c r="L17" s="123">
        <v>-667.42</v>
      </c>
      <c r="M17" s="123">
        <v>0</v>
      </c>
      <c r="N17" s="123">
        <f t="shared" si="1"/>
        <v>1613837.22</v>
      </c>
    </row>
    <row r="18" spans="1:14" ht="15.75">
      <c r="B18" s="121" t="s">
        <v>252</v>
      </c>
      <c r="C18" s="122" t="s">
        <v>248</v>
      </c>
      <c r="D18" s="123">
        <v>273.47000000000003</v>
      </c>
      <c r="E18" s="123">
        <v>618031.79</v>
      </c>
      <c r="F18" s="123">
        <v>-1679.81</v>
      </c>
      <c r="G18" s="123" t="s">
        <v>39</v>
      </c>
      <c r="H18" s="123" t="s">
        <v>39</v>
      </c>
      <c r="I18" s="123" t="s">
        <v>39</v>
      </c>
      <c r="J18" s="123">
        <v>-602316.06999999995</v>
      </c>
      <c r="K18" s="123" t="s">
        <v>39</v>
      </c>
      <c r="L18" s="123" t="s">
        <v>39</v>
      </c>
      <c r="M18" s="123">
        <v>0</v>
      </c>
      <c r="N18" s="123">
        <f t="shared" si="1"/>
        <v>14309.380000000005</v>
      </c>
    </row>
    <row r="19" spans="1:14" ht="114">
      <c r="B19" s="118" t="s">
        <v>253</v>
      </c>
      <c r="C19" s="119" t="s">
        <v>254</v>
      </c>
      <c r="D19" s="120">
        <f t="shared" ref="D19:M19" si="3">SUM(D20:D21)</f>
        <v>23975.06</v>
      </c>
      <c r="E19" s="120">
        <f t="shared" si="3"/>
        <v>79235.3</v>
      </c>
      <c r="F19" s="120">
        <f t="shared" si="3"/>
        <v>0</v>
      </c>
      <c r="G19" s="120">
        <f t="shared" si="3"/>
        <v>7757.06</v>
      </c>
      <c r="H19" s="120">
        <f t="shared" si="3"/>
        <v>0</v>
      </c>
      <c r="I19" s="120">
        <f t="shared" si="3"/>
        <v>0</v>
      </c>
      <c r="J19" s="120">
        <f t="shared" si="3"/>
        <v>-39228.93</v>
      </c>
      <c r="K19" s="120">
        <f t="shared" si="3"/>
        <v>0</v>
      </c>
      <c r="L19" s="120">
        <f t="shared" si="3"/>
        <v>0</v>
      </c>
      <c r="M19" s="120">
        <f t="shared" si="3"/>
        <v>0</v>
      </c>
      <c r="N19" s="120">
        <f t="shared" si="1"/>
        <v>71738.489999999991</v>
      </c>
    </row>
    <row r="20" spans="1:14" ht="15.75">
      <c r="B20" s="121" t="s">
        <v>255</v>
      </c>
      <c r="C20" s="122" t="s">
        <v>246</v>
      </c>
      <c r="D20" s="123">
        <v>23975.06</v>
      </c>
      <c r="E20" s="123">
        <v>-2.7284841053188001E-12</v>
      </c>
      <c r="F20" s="123">
        <v>69639.94</v>
      </c>
      <c r="G20" s="123">
        <v>7757.06</v>
      </c>
      <c r="H20" s="123" t="s">
        <v>39</v>
      </c>
      <c r="I20" s="123" t="s">
        <v>39</v>
      </c>
      <c r="J20" s="123">
        <v>-36611.81</v>
      </c>
      <c r="K20" s="123" t="s">
        <v>39</v>
      </c>
      <c r="L20" s="123" t="s">
        <v>39</v>
      </c>
      <c r="M20" s="123" t="s">
        <v>39</v>
      </c>
      <c r="N20" s="123">
        <f t="shared" si="1"/>
        <v>64760.25</v>
      </c>
    </row>
    <row r="21" spans="1:14" ht="15.75">
      <c r="B21" s="121" t="s">
        <v>256</v>
      </c>
      <c r="C21" s="122" t="s">
        <v>248</v>
      </c>
      <c r="D21" s="123">
        <v>0</v>
      </c>
      <c r="E21" s="123">
        <v>79235.3</v>
      </c>
      <c r="F21" s="123">
        <v>-69639.94</v>
      </c>
      <c r="G21" s="123" t="s">
        <v>39</v>
      </c>
      <c r="H21" s="123" t="s">
        <v>39</v>
      </c>
      <c r="I21" s="123" t="s">
        <v>39</v>
      </c>
      <c r="J21" s="123">
        <v>-2617.12</v>
      </c>
      <c r="K21" s="123" t="s">
        <v>39</v>
      </c>
      <c r="L21" s="123" t="s">
        <v>39</v>
      </c>
      <c r="M21" s="123" t="s">
        <v>39</v>
      </c>
      <c r="N21" s="123">
        <f t="shared" si="1"/>
        <v>6978.2400000000007</v>
      </c>
    </row>
    <row r="22" spans="1:14" ht="15.75">
      <c r="B22" s="118" t="s">
        <v>257</v>
      </c>
      <c r="C22" s="119" t="s">
        <v>258</v>
      </c>
      <c r="D22" s="120">
        <f t="shared" ref="D22:M22" si="4">SUM(D23:D24)</f>
        <v>6754.8700000000008</v>
      </c>
      <c r="E22" s="120">
        <f t="shared" si="4"/>
        <v>3251.6000000000017</v>
      </c>
      <c r="F22" s="120">
        <f t="shared" si="4"/>
        <v>0</v>
      </c>
      <c r="G22" s="120">
        <f t="shared" si="4"/>
        <v>5493.46</v>
      </c>
      <c r="H22" s="120">
        <f t="shared" si="4"/>
        <v>-1183.31</v>
      </c>
      <c r="I22" s="120">
        <f t="shared" si="4"/>
        <v>0</v>
      </c>
      <c r="J22" s="120">
        <f t="shared" si="4"/>
        <v>-7372.76</v>
      </c>
      <c r="K22" s="120">
        <f t="shared" si="4"/>
        <v>0</v>
      </c>
      <c r="L22" s="120">
        <f t="shared" si="4"/>
        <v>0</v>
      </c>
      <c r="M22" s="120">
        <f t="shared" si="4"/>
        <v>0</v>
      </c>
      <c r="N22" s="120">
        <f t="shared" si="1"/>
        <v>6943.8600000000042</v>
      </c>
    </row>
    <row r="23" spans="1:14" ht="15.75">
      <c r="B23" s="121" t="s">
        <v>259</v>
      </c>
      <c r="C23" s="122" t="s">
        <v>246</v>
      </c>
      <c r="D23" s="123">
        <v>2460.5700000000002</v>
      </c>
      <c r="E23" s="123">
        <v>1.8189894035459001E-12</v>
      </c>
      <c r="F23" s="123">
        <v>3281.15</v>
      </c>
      <c r="G23" s="123">
        <v>5493.46</v>
      </c>
      <c r="H23" s="123">
        <v>-1183.31</v>
      </c>
      <c r="I23" s="123" t="s">
        <v>39</v>
      </c>
      <c r="J23" s="123">
        <v>-6829.14</v>
      </c>
      <c r="K23" s="123" t="s">
        <v>39</v>
      </c>
      <c r="L23" s="123" t="s">
        <v>39</v>
      </c>
      <c r="M23" s="123" t="s">
        <v>39</v>
      </c>
      <c r="N23" s="123">
        <f t="shared" si="1"/>
        <v>3222.7300000000023</v>
      </c>
    </row>
    <row r="24" spans="1:14" ht="15.75">
      <c r="B24" s="121" t="s">
        <v>260</v>
      </c>
      <c r="C24" s="122" t="s">
        <v>248</v>
      </c>
      <c r="D24" s="123">
        <v>4294.3</v>
      </c>
      <c r="E24" s="123">
        <v>3251.6</v>
      </c>
      <c r="F24" s="123">
        <v>-3281.15</v>
      </c>
      <c r="G24" s="123" t="s">
        <v>39</v>
      </c>
      <c r="H24" s="123" t="s">
        <v>39</v>
      </c>
      <c r="I24" s="123" t="s">
        <v>39</v>
      </c>
      <c r="J24" s="123">
        <v>-543.62</v>
      </c>
      <c r="K24" s="123" t="s">
        <v>39</v>
      </c>
      <c r="L24" s="123" t="s">
        <v>39</v>
      </c>
      <c r="M24" s="123" t="s">
        <v>39</v>
      </c>
      <c r="N24" s="123">
        <f t="shared" si="1"/>
        <v>3721.13</v>
      </c>
    </row>
    <row r="25" spans="1:14" ht="15.75">
      <c r="B25" s="118" t="s">
        <v>261</v>
      </c>
      <c r="C25" s="119" t="s">
        <v>262</v>
      </c>
      <c r="D25" s="120">
        <f t="shared" ref="D25:M25" si="5">SUM(D13,D16,D19,D22)</f>
        <v>988284.38000000012</v>
      </c>
      <c r="E25" s="120">
        <f t="shared" si="5"/>
        <v>1306999.9200000002</v>
      </c>
      <c r="F25" s="120">
        <f t="shared" si="5"/>
        <v>0</v>
      </c>
      <c r="G25" s="120">
        <f t="shared" si="5"/>
        <v>842144.29999999993</v>
      </c>
      <c r="H25" s="120">
        <f t="shared" si="5"/>
        <v>-28587.4</v>
      </c>
      <c r="I25" s="120">
        <f t="shared" si="5"/>
        <v>0</v>
      </c>
      <c r="J25" s="120">
        <f t="shared" si="5"/>
        <v>-1282204.97</v>
      </c>
      <c r="K25" s="120">
        <f t="shared" si="5"/>
        <v>0</v>
      </c>
      <c r="L25" s="120">
        <f t="shared" si="5"/>
        <v>-667.42</v>
      </c>
      <c r="M25" s="120">
        <f t="shared" si="5"/>
        <v>0</v>
      </c>
      <c r="N25" s="120">
        <f t="shared" si="1"/>
        <v>1825968.8100000003</v>
      </c>
    </row>
    <row r="26" spans="1:14">
      <c r="B26" s="189" t="s">
        <v>263</v>
      </c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</row>
    <row r="27" spans="1:14" customFormat="1">
      <c r="A27" s="124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</row>
    <row r="28" spans="1:14" customFormat="1">
      <c r="A28" s="124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</row>
    <row r="29" spans="1:14" s="32" customFormat="1" ht="12.75">
      <c r="A29" s="124"/>
    </row>
  </sheetData>
  <mergeCells count="10">
    <mergeCell ref="B26:N28"/>
    <mergeCell ref="B1:N1"/>
    <mergeCell ref="B5:N5"/>
    <mergeCell ref="B6:N6"/>
    <mergeCell ref="B8:N8"/>
    <mergeCell ref="B10:B11"/>
    <mergeCell ref="C10:C11"/>
    <mergeCell ref="D10:D11"/>
    <mergeCell ref="E10:M10"/>
    <mergeCell ref="N10:N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VRA</vt:lpstr>
      <vt:lpstr>FBA</vt:lpstr>
      <vt:lpstr>4 pr. FS</vt:lpstr>
      <vt:lpstr>'4 pr. FS'!Print_Area</vt:lpstr>
      <vt:lpstr>FBA!Print_Area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Juškaitė</dc:creator>
  <cp:lastModifiedBy>VPM</cp:lastModifiedBy>
  <cp:lastPrinted>2022-11-11T08:57:43Z</cp:lastPrinted>
  <dcterms:created xsi:type="dcterms:W3CDTF">2015-06-05T18:19:34Z</dcterms:created>
  <dcterms:modified xsi:type="dcterms:W3CDTF">2022-11-14T07:27:08Z</dcterms:modified>
</cp:coreProperties>
</file>