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ovjus\Desktop\2023 m. Vėžaičių mokyklos dokumentai\Finansinės ataskaitos\2023 m. III ket\"/>
    </mc:Choice>
  </mc:AlternateContent>
  <xr:revisionPtr revIDLastSave="0" documentId="13_ncr:1_{B3B51AAF-6F78-4F89-85AE-810CB4792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1" r:id="rId1"/>
    <sheet name="VRA" sheetId="2" r:id="rId2"/>
    <sheet name="4 pr. FS" sheetId="3" r:id="rId3"/>
  </sheets>
  <definedNames>
    <definedName name="_xlnm.Print_Area" localSheetId="2">'4 pr. FS'!$A$1:$N$38</definedName>
    <definedName name="_xlnm.Print_Area" localSheetId="0">FBA!$A$1:$J$104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1" l="1"/>
  <c r="H84" i="1" s="1"/>
  <c r="G90" i="1"/>
  <c r="H86" i="1"/>
  <c r="G86" i="1"/>
  <c r="G84" i="1"/>
  <c r="H75" i="1"/>
  <c r="G75" i="1"/>
  <c r="H69" i="1"/>
  <c r="H64" i="1" s="1"/>
  <c r="G69" i="1"/>
  <c r="G64" i="1" s="1"/>
  <c r="H65" i="1"/>
  <c r="G65" i="1"/>
  <c r="H59" i="1"/>
  <c r="H94" i="1" s="1"/>
  <c r="G59" i="1"/>
  <c r="H49" i="1"/>
  <c r="G49" i="1"/>
  <c r="H42" i="1"/>
  <c r="H41" i="1" s="1"/>
  <c r="G42" i="1"/>
  <c r="G41" i="1" s="1"/>
  <c r="G58" i="1" s="1"/>
  <c r="H27" i="1"/>
  <c r="H20" i="1" s="1"/>
  <c r="H58" i="1" s="1"/>
  <c r="G27" i="1"/>
  <c r="H21" i="1"/>
  <c r="G21" i="1"/>
  <c r="G20" i="1"/>
  <c r="J47" i="2"/>
  <c r="I47" i="2"/>
  <c r="J31" i="2"/>
  <c r="I31" i="2"/>
  <c r="J28" i="2"/>
  <c r="I28" i="2"/>
  <c r="J22" i="2"/>
  <c r="J21" i="2" s="1"/>
  <c r="J46" i="2" s="1"/>
  <c r="J54" i="2" s="1"/>
  <c r="J56" i="2" s="1"/>
  <c r="I22" i="2"/>
  <c r="I21" i="2" s="1"/>
  <c r="I46" i="2" s="1"/>
  <c r="I54" i="2" s="1"/>
  <c r="I56" i="2" s="1"/>
  <c r="N33" i="3"/>
  <c r="N32" i="3"/>
  <c r="M31" i="3"/>
  <c r="L31" i="3"/>
  <c r="K31" i="3"/>
  <c r="J31" i="3"/>
  <c r="I31" i="3"/>
  <c r="H31" i="3"/>
  <c r="G31" i="3"/>
  <c r="F31" i="3"/>
  <c r="E31" i="3"/>
  <c r="D31" i="3"/>
  <c r="N30" i="3"/>
  <c r="N29" i="3"/>
  <c r="M28" i="3"/>
  <c r="L28" i="3"/>
  <c r="K28" i="3"/>
  <c r="J28" i="3"/>
  <c r="I28" i="3"/>
  <c r="H28" i="3"/>
  <c r="G28" i="3"/>
  <c r="F28" i="3"/>
  <c r="E28" i="3"/>
  <c r="D28" i="3"/>
  <c r="N27" i="3"/>
  <c r="N26" i="3"/>
  <c r="M25" i="3"/>
  <c r="L25" i="3"/>
  <c r="K25" i="3"/>
  <c r="J25" i="3"/>
  <c r="I25" i="3"/>
  <c r="H25" i="3"/>
  <c r="G25" i="3"/>
  <c r="F25" i="3"/>
  <c r="E25" i="3"/>
  <c r="D25" i="3"/>
  <c r="N24" i="3"/>
  <c r="N23" i="3"/>
  <c r="M22" i="3"/>
  <c r="M34" i="3" s="1"/>
  <c r="L22" i="3"/>
  <c r="L34" i="3" s="1"/>
  <c r="K22" i="3"/>
  <c r="K34" i="3" s="1"/>
  <c r="J22" i="3"/>
  <c r="J34" i="3" s="1"/>
  <c r="I22" i="3"/>
  <c r="I34" i="3" s="1"/>
  <c r="H22" i="3"/>
  <c r="H34" i="3" s="1"/>
  <c r="G22" i="3"/>
  <c r="G34" i="3" s="1"/>
  <c r="F22" i="3"/>
  <c r="E22" i="3"/>
  <c r="D22" i="3"/>
  <c r="G94" i="1" l="1"/>
  <c r="N31" i="3"/>
  <c r="N25" i="3"/>
  <c r="N22" i="3"/>
  <c r="E34" i="3"/>
  <c r="F34" i="3"/>
  <c r="D34" i="3"/>
  <c r="N34" i="3" s="1"/>
  <c r="N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C43F1A77-EEB8-4DA4-8958-71F7591C1AB4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EF62EF96-765C-4291-AC68-7AAEC9A209E2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572F8D4A-2608-4386-9FF9-67E9890EF92D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9624ED72-2979-433E-BD95-BE118CA3BCA9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9DF1C748-7A16-4C36-845C-C3B466B37683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F0D614BC-AAC5-4B1D-8AD7-113F0D5E45B1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5E785252-D717-4E68-89A4-ACDF7564B81E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8AD6D8F2-9AE7-484C-A014-FB7A94A11464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9C574617-B615-4B5E-BE7A-C90219570C94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1566F8C4-B87C-4854-82F7-FB49068773BE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7E6C0713-B084-476B-AA0D-3A2F00111E1E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37A78498-CE55-446F-917B-8244E063031D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4037BF5E-7422-4705-ACDB-1F990D058EA3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6D78E88C-C289-4CDA-99F5-5637124DC6CF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D533DC3E-0C9B-4A8A-A255-244F59A4352C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366BB124-0172-4FE3-8563-FA835785ED0E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F64E6630-7C67-4F92-85A6-71AB334B6EE8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4CEB774C-E3A1-455C-890D-DDCF64658576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D5CADDAF-B271-4137-A2A0-9A83FB1177C0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1E799FD6-49DA-45B9-A338-A1095C2A5855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B7668C6F-13D6-4CD0-B436-3112B2B81DB8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64362662-3185-4F0A-AEF3-3B42A218BFB8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657033AB-D2DC-42E2-8664-3D67981B7E2D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3593BFCF-F4D6-4A23-BFEF-9C9B5E1245A9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ACF82B4B-EDAB-4E2F-A57D-F63E8FFB5FBF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3BB78CBD-978E-4CAC-BFA2-4656B9F54914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D5EE684A-6190-47DF-824E-41DAF2E86521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23" authorId="0" shapeId="0" xr:uid="{66AE51EF-5521-43CD-937E-F1E36CF3F3B4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23" authorId="0" shapeId="0" xr:uid="{07EC2BFF-EE24-4D3F-B320-05FEB64C53EC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23" authorId="0" shapeId="0" xr:uid="{35B23DB5-5D2B-4BF7-8774-72FEF7427437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23" authorId="0" shapeId="0" xr:uid="{DA2748D4-7574-44D9-B548-C5B6448757B6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23" authorId="0" shapeId="0" xr:uid="{0CBE3B5F-46FC-4F31-9A5B-33EFC00CBFA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23" authorId="0" shapeId="0" xr:uid="{729EB3BC-40E4-4F31-ACAB-50535349A577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23" authorId="0" shapeId="0" xr:uid="{A78A1CBF-27CE-40CB-A00C-591EB28B61AE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23" authorId="0" shapeId="0" xr:uid="{32C74AEF-EDF4-4193-A303-FFC5914F5E76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23" authorId="0" shapeId="0" xr:uid="{BCC1EA58-EEE1-42C6-A42B-ACBC77548F5C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23" authorId="0" shapeId="0" xr:uid="{D5EE78BE-42AF-48AB-8A21-08D006722FE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24" authorId="0" shapeId="0" xr:uid="{DDBAA273-CB2B-4A10-BFC0-A05AF24418C8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24" authorId="0" shapeId="0" xr:uid="{1677273B-6981-4FC1-9806-F229EFFE6DD9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24" authorId="0" shapeId="0" xr:uid="{810174FE-92AF-48C3-9C21-3E55847B684C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24" authorId="0" shapeId="0" xr:uid="{14F9A91C-7D02-4F08-AE25-F767868C9D10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24" authorId="0" shapeId="0" xr:uid="{C3464597-08CF-42C6-99E2-76AF5D0B03C6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24" authorId="0" shapeId="0" xr:uid="{FD5AD0D3-7910-4AEA-899F-63119158C4BD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24" authorId="0" shapeId="0" xr:uid="{67109120-5AA6-405F-9896-086F81E8AA2B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24" authorId="0" shapeId="0" xr:uid="{18163759-5AFA-4148-8084-F185DEC638E5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24" authorId="0" shapeId="0" xr:uid="{29EF94C9-2441-4DB7-9FD3-8E0F64B66B3C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24" authorId="0" shapeId="0" xr:uid="{6D94E1AE-9A41-4769-889D-F8047D59D441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26" authorId="0" shapeId="0" xr:uid="{F5B2BA57-EA68-4C9D-BA83-596CF68E6F95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26" authorId="0" shapeId="0" xr:uid="{6E75F47A-686C-45B5-B773-FDA896EFE079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26" authorId="0" shapeId="0" xr:uid="{B9E1AA9B-CD7E-4616-BDD2-5F05CED0A95B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26" authorId="0" shapeId="0" xr:uid="{165B6F9C-CA63-49DF-B70E-BDD23080829B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26" authorId="0" shapeId="0" xr:uid="{F70375D1-D147-40C4-8B5D-A56AE39165A9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26" authorId="0" shapeId="0" xr:uid="{29782C65-4F0C-488C-AE16-947594CEE83E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26" authorId="0" shapeId="0" xr:uid="{8597BEE9-0592-474A-AF17-327B7803BC8F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26" authorId="0" shapeId="0" xr:uid="{39708D72-C666-423C-A366-2FCA35A11636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26" authorId="0" shapeId="0" xr:uid="{61F3ABC8-21FA-4756-8298-B6FE74A91C15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26" authorId="0" shapeId="0" xr:uid="{871B0C76-DBB2-4349-BC25-C91518898FBB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27" authorId="0" shapeId="0" xr:uid="{8DA00473-F235-4EC5-AEB2-5FEFDA3F2EC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27" authorId="0" shapeId="0" xr:uid="{E39CC77E-9457-4072-A029-29D1965565E9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27" authorId="0" shapeId="0" xr:uid="{FEE1B545-9F82-47F9-BFC7-426814965FDC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27" authorId="0" shapeId="0" xr:uid="{1425CED4-5E9F-4D37-96C7-1288C9432CDD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27" authorId="0" shapeId="0" xr:uid="{B92A317C-9B8E-4BE8-8305-6730AB83E339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27" authorId="0" shapeId="0" xr:uid="{CDC22168-7792-4E98-9DD5-A79CEDE4A75F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27" authorId="0" shapeId="0" xr:uid="{8F3D7658-7B56-4C9C-A1E8-E42617A2DDB1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27" authorId="0" shapeId="0" xr:uid="{0AA7E6FA-B2A3-43BB-9E77-7B7B3715FA56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27" authorId="0" shapeId="0" xr:uid="{1EC3F9B8-F508-4DF5-8BAF-8425390121A7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27" authorId="0" shapeId="0" xr:uid="{32814E13-34FE-4CAD-AC84-80E896A76A98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9" authorId="0" shapeId="0" xr:uid="{048E0D4B-1279-4684-B5FC-5865FA049A2B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9" authorId="0" shapeId="0" xr:uid="{3645BC42-12C5-40ED-BBFA-4A0B32AF1383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9" authorId="0" shapeId="0" xr:uid="{BF744851-6D72-4FB9-ABAC-92C5811BF46F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9" authorId="0" shapeId="0" xr:uid="{F917E0CA-5B3D-41C2-B5C0-B9F1EF558BD8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9" authorId="0" shapeId="0" xr:uid="{81197505-EC0B-49B2-ADB0-E1B58B7EA72F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9" authorId="0" shapeId="0" xr:uid="{C05FB63D-9F9A-4F57-84F0-7871CCDAA466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9" authorId="0" shapeId="0" xr:uid="{6DC60231-7718-4065-A88D-8337245FAB93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9" authorId="0" shapeId="0" xr:uid="{49E6383E-D510-41BF-82F1-7079782BBC3A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9" authorId="0" shapeId="0" xr:uid="{E6A1F724-9C82-469B-93F7-14D7C5FA6A40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9" authorId="0" shapeId="0" xr:uid="{D5BEBA1A-052C-4CA7-A238-842CDBE18716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30" authorId="0" shapeId="0" xr:uid="{44D2BE26-A36B-4EE1-9191-8395DB8874DF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30" authorId="0" shapeId="0" xr:uid="{CCD098EC-C603-4EE0-9A0D-280FA7C8AAC6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30" authorId="0" shapeId="0" xr:uid="{E39C2520-ECB9-4F95-AC00-965C5C2FECC1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30" authorId="0" shapeId="0" xr:uid="{C9053B8D-579B-4AF8-9562-87EDA58BA202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30" authorId="0" shapeId="0" xr:uid="{92A8A13F-1466-4BC1-B209-0C1040CF36A3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30" authorId="0" shapeId="0" xr:uid="{1E824DC5-D688-4D9F-A3DF-EBDEB9FA637B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30" authorId="0" shapeId="0" xr:uid="{B5BE0CA4-6B60-4303-A0DC-DDE18FA62EE8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30" authorId="0" shapeId="0" xr:uid="{EE0D8361-0873-4540-B8EB-B6AF491DAFEF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30" authorId="0" shapeId="0" xr:uid="{B84690E2-7764-4058-86CF-9C82E1CCDAE9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30" authorId="0" shapeId="0" xr:uid="{D2046173-D02A-4EF1-9B71-C8488EBBBC3C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32" authorId="0" shapeId="0" xr:uid="{3F6F83D9-4A31-4A3C-B873-F4C0B46A3601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32" authorId="0" shapeId="0" xr:uid="{3DD47089-15F5-408D-99FD-3A2751222B8B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32" authorId="0" shapeId="0" xr:uid="{42F8326D-3724-4A57-AE37-E3BE58362A85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32" authorId="0" shapeId="0" xr:uid="{5AD1B9B8-9C2B-40D0-817A-B6D8DD707D5F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32" authorId="0" shapeId="0" xr:uid="{61575FE9-94C9-4EF1-9379-8BE1E09FA4C8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32" authorId="0" shapeId="0" xr:uid="{294AFB1D-83A1-42DB-8700-7645BE58E6B8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32" authorId="0" shapeId="0" xr:uid="{C360BFDF-5A0C-4529-9F17-DB2D41FE785D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32" authorId="0" shapeId="0" xr:uid="{56A5775C-817D-42B1-90D2-0432FF125599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32" authorId="0" shapeId="0" xr:uid="{B72ABE1E-D38E-494B-9B0F-95005F43B4CC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32" authorId="0" shapeId="0" xr:uid="{9287F6AD-8821-437C-881B-4A2EF00F3235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33" authorId="0" shapeId="0" xr:uid="{4A46EE63-C14D-4E63-99F5-6FB8467E5894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33" authorId="0" shapeId="0" xr:uid="{02397BD3-08E5-4BFB-A168-F3736F8A6AD0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33" authorId="0" shapeId="0" xr:uid="{5F643635-2BFD-402F-98FA-E0061ADE6D76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33" authorId="0" shapeId="0" xr:uid="{C12935A1-DDDD-459D-8EB2-D2A92EE0339B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33" authorId="0" shapeId="0" xr:uid="{10CF9A32-FD2B-4249-B66B-44FB583712EB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33" authorId="0" shapeId="0" xr:uid="{BB677B1E-F487-4960-93AB-74709449E8F0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33" authorId="0" shapeId="0" xr:uid="{50765A9D-688B-48F8-B8D1-9EB9C0B1DC9E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33" authorId="0" shapeId="0" xr:uid="{D5641C95-2B61-4C1F-B8EB-6744DCA8EE2A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33" authorId="0" shapeId="0" xr:uid="{FEFBC29F-6F01-4F72-9AD4-707CC5AD94BB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33" authorId="0" shapeId="0" xr:uid="{42AD1197-3089-4CAE-B118-8C99D6256329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<sst xmlns="http://schemas.openxmlformats.org/spreadsheetml/2006/main" count="507" uniqueCount="281">
  <si>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</si>
  <si>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</si>
  <si>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</si>
  <si>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</si>
  <si>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Vėžaičių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</si>
  <si>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</si>
  <si>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Įm.k.191793430 Gargžgų g. 28, LT-96216 Vėžaičiai, Klaipėdos r.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</si>
  <si>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</si>
  <si>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</si>
  <si>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</si>
  <si>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</si>
  <si>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</si>
  <si>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</si>
  <si>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</si>
  <si>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</si>
  <si>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</si>
  <si>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</si>
  <si>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</si>
  <si>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</si>
  <si>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</si>
  <si>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</si>
  <si>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</si>
  <si>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</si>
  <si>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</si>
  <si>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</si>
  <si>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</si>
  <si>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</si>
  <si>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</si>
  <si>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</si>
  <si>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</si>
  <si>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</si>
  <si>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</si>
  <si>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</si>
  <si>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</si>
  <si>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</si>
  <si>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</si>
  <si>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</si>
  <si>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</si>
  <si>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</si>
  <si>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</si>
  <si>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</si>
  <si>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</si>
  <si>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</si>
  <si>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</si>
  <si>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</si>
  <si>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</si>
  <si>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</si>
  <si>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</si>
  <si>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</si>
  <si>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</si>
  <si>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</si>
  <si>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</si>
  <si>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</si>
  <si>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</si>
  <si>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</si>
  <si>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</si>
  <si>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</si>
  <si>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</si>
  <si>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</si>
  <si>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</si>
  <si>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</si>
  <si>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</si>
  <si>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</si>
  <si>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</si>
  <si>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</si>
  <si>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</si>
  <si>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</si>
  <si>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</si>
  <si>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</si>
  <si>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</si>
  <si>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</si>
  <si>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</si>
  <si>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</si>
  <si>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</si>
  <si>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</si>
  <si>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</si>
  <si>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</si>
  <si>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</si>
  <si>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</si>
  <si>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</si>
  <si>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</si>
  <si>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</si>
  <si>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</si>
  <si>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</si>
  <si>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</si>
  <si>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</si>
  <si>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</si>
  <si>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</si>
  <si>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</si>
  <si>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</si>
  <si>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</si>
  <si>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</si>
  <si>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</si>
  <si>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</si>
  <si>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</si>
  <si>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</si>
  <si>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</si>
  <si>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</si>
  <si>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</si>
  <si>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</si>
  <si>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</si>
  <si>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</si>
  <si>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</si>
  <si>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</si>
  <si>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</si>
  <si>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</si>
  <si>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</si>
  <si>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</si>
  <si>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</si>
  <si>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</si>
  <si>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</si>
  <si>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</si>
  <si>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</si>
  <si>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</si>
  <si>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</si>
  <si>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</si>
  <si>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</si>
  <si>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</si>
  <si>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</si>
  <si>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</si>
  <si>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</si>
  <si>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</si>
  <si>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</si>
  <si>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</si>
  <si>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</si>
  <si>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</si>
  <si>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</si>
  <si>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</si>
  <si>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</si>
  <si>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</si>
  <si>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</si>
  <si>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</si>
  <si>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</si>
  <si>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</si>
  <si>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</si>
  <si>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</si>
  <si>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Rengėja: Dovilė Juškaitė, tel. 865949198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</si>
  <si>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</si>
  <si>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</si>
  <si>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</si>
  <si>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</si>
  <si>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</si>
  <si>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</si>
  <si>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</si>
  <si>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</si>
  <si>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</si>
  <si>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</si>
  <si>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</si>
  <si>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</si>
  <si>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</si>
  <si>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</si>
  <si>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</si>
  <si>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</si>
  <si>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</si>
  <si>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</si>
  <si>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</si>
  <si>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</si>
  <si>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</si>
  <si>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</si>
  <si>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</si>
  <si>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</si>
  <si>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</si>
  <si>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</si>
  <si>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</si>
  <si>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</si>
  <si>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</si>
  <si>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</si>
  <si>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</si>
  <si>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</si>
  <si>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</si>
  <si>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</si>
  <si>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</si>
  <si>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</si>
  <si>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</si>
  <si>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</si>
  <si>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</si>
  <si>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</si>
  <si>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</si>
  <si>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</si>
  <si>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</si>
  <si>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</si>
  <si>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</si>
  <si>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</si>
  <si>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</si>
  <si>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</si>
  <si>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</si>
  <si>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</si>
  <si>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</si>
  <si>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</si>
  <si>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</si>
  <si>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</si>
  <si>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</si>
  <si>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</si>
  <si>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</si>
  <si>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</si>
  <si>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</si>
  <si>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</si>
  <si>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</si>
  <si>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</si>
  <si>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</si>
  <si>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</si>
  <si>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</si>
  <si>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</si>
  <si>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</si>
  <si>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</si>
  <si>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</si>
  <si>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</si>
  <si>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</si>
  <si>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</si>
  <si>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</si>
  <si>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</si>
  <si>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</si>
  <si>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</si>
  <si>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</si>
  <si>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</si>
  <si>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</si>
  <si>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</si>
  <si>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</si>
  <si>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</si>
  <si>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</si>
  <si>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</si>
  <si>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</si>
  <si>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</si>
  <si>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</si>
  <si>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</si>
  <si>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</si>
  <si>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</si>
  <si>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</si>
  <si>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</si>
  <si>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</si>
  <si>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</si>
  <si>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</si>
  <si>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</si>
  <si>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</si>
  <si>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</si>
  <si>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</si>
  <si>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</si>
  <si>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</si>
  <si>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</si>
  <si>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</si>
  <si>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</si>
  <si>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</si>
  <si>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</si>
  <si>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</si>
  <si>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</si>
  <si>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</si>
  <si>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</si>
  <si>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</si>
  <si>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</si>
  <si>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</si>
  <si>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</si>
  <si>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</si>
  <si>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</si>
  <si>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</si>
  <si>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</si>
  <si>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</si>
  <si>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</si>
  <si>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</si>
  <si>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</si>
  <si>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</si>
  <si>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Įm.k.191793430 Gargždų g. 28, LT-96216 Vėžaičiai, Klaipėdos r.</t>
  </si>
  <si>
    <t>PAGAL  2023-09-30 D. DUOMENIS</t>
  </si>
  <si>
    <t>2023-10-18  Nr.____</t>
  </si>
  <si>
    <t>Dalia Baliutavičienė</t>
  </si>
  <si>
    <t>Direktorė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</si>
  <si>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</si>
  <si>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</si>
  <si>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</si>
  <si>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</si>
  <si>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</si>
  <si>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</si>
  <si>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</si>
  <si>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</si>
  <si>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</si>
  <si>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</si>
  <si>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</si>
  <si>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</si>
  <si>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>Pateikimo valiuta ir tikslumas: eurais</t>
  </si>
  <si>
    <t>Biudžetinių įstaigų centralizuotos apskaitos skyriaus vedėjo pavaduotoja</t>
  </si>
  <si>
    <t>Violeta Karbauskaitė</t>
  </si>
  <si>
    <t xml:space="preserve">Biudžetinių įstaigų centralizuotos apskaitos skyriaus vedėjo pavaduotoja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</si>
</sst>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ahoma"/>
      <family val="2"/>
      <charset val="186"/>
    </font>
    <font>
      <sz val="9"/>
      <name val="Arial"/>
    </font>
    <font>
      <b/>
      <sz val="10"/>
      <name val="Times New Roman"/>
      <family val="1"/>
    </font>
    <font>
      <b/>
      <sz val="10"/>
      <name val="Arial"/>
      <charset val="186"/>
    </font>
    <font>
      <sz val="9"/>
      <color indexed="8"/>
      <name val="Tahoma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2" fontId="8" fillId="0" borderId="7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zoomScaleNormal="100" workbookViewId="0">
      <selection activeCell="E103" sqref="E103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1" customWidth="1"/>
    <col min="4" max="4" width="2.7109375" style="21" customWidth="1"/>
    <col min="5" max="5" width="59" style="21" customWidth="1"/>
    <col min="6" max="6" width="7.7109375" style="21" customWidth="1"/>
    <col min="7" max="8" width="12.85546875" style="1" customWidth="1"/>
    <col min="9" max="16384" width="9.140625" style="1"/>
  </cols>
  <sheetData>
    <row r="1" spans="1:8" ht="30" customHeight="1">
      <c r="B1" s="149" t="s">
        <v>0</v>
      </c>
      <c r="C1" s="149"/>
      <c r="D1" s="149"/>
      <c r="E1" s="149"/>
      <c r="F1" s="149"/>
      <c r="G1" s="149"/>
      <c r="H1" s="149"/>
    </row>
    <row r="2" spans="1:8">
      <c r="A2" s="16"/>
      <c r="F2" s="150" t="s">
        <v>1</v>
      </c>
      <c r="G2" s="150"/>
      <c r="H2" s="150"/>
    </row>
    <row r="3" spans="1:8">
      <c r="A3" s="16"/>
      <c r="F3" s="151" t="s">
        <v>2</v>
      </c>
      <c r="G3" s="151"/>
      <c r="H3" s="151"/>
    </row>
    <row r="4" spans="1:8">
      <c r="A4" s="16"/>
    </row>
    <row r="5" spans="1:8">
      <c r="A5" s="16"/>
      <c r="B5" s="142" t="s">
        <v>3</v>
      </c>
      <c r="C5" s="142"/>
      <c r="D5" s="142"/>
      <c r="E5" s="142"/>
      <c r="F5" s="142"/>
      <c r="G5" s="142"/>
      <c r="H5" s="142"/>
    </row>
    <row r="6" spans="1:8">
      <c r="A6" s="16"/>
      <c r="B6" s="142"/>
      <c r="C6" s="142"/>
      <c r="D6" s="142"/>
      <c r="E6" s="142"/>
      <c r="F6" s="142"/>
      <c r="G6" s="142"/>
      <c r="H6" s="142"/>
    </row>
    <row r="7" spans="1:8">
      <c r="A7" s="16"/>
      <c r="B7" s="139" t="s">
        <v>4</v>
      </c>
      <c r="C7" s="139"/>
      <c r="D7" s="139"/>
      <c r="E7" s="139"/>
      <c r="F7" s="139"/>
      <c r="G7" s="139"/>
      <c r="H7" s="139"/>
    </row>
    <row r="8" spans="1:8">
      <c r="A8" s="16"/>
      <c r="B8" s="133" t="s">
        <v>5</v>
      </c>
      <c r="C8" s="133"/>
      <c r="D8" s="133"/>
      <c r="E8" s="133"/>
      <c r="F8" s="133"/>
      <c r="G8" s="133"/>
      <c r="H8" s="133"/>
    </row>
    <row r="9" spans="1:8" ht="12.75" customHeight="1">
      <c r="A9" s="16"/>
      <c r="B9" s="139" t="s">
        <v>6</v>
      </c>
      <c r="C9" s="139"/>
      <c r="D9" s="139"/>
      <c r="E9" s="139"/>
      <c r="F9" s="139"/>
      <c r="G9" s="139"/>
      <c r="H9" s="139"/>
    </row>
    <row r="10" spans="1:8">
      <c r="A10" s="16"/>
      <c r="B10" s="126" t="s">
        <v>7</v>
      </c>
      <c r="C10" s="126"/>
      <c r="D10" s="126"/>
      <c r="E10" s="126"/>
      <c r="F10" s="126"/>
      <c r="G10" s="126"/>
      <c r="H10" s="126"/>
    </row>
    <row r="11" spans="1:8">
      <c r="A11" s="16"/>
      <c r="B11" s="140"/>
      <c r="C11" s="140"/>
      <c r="D11" s="140"/>
      <c r="E11" s="140"/>
      <c r="F11" s="140"/>
      <c r="G11" s="140"/>
      <c r="H11" s="140"/>
    </row>
    <row r="12" spans="1:8">
      <c r="A12" s="16"/>
      <c r="B12" s="141"/>
      <c r="C12" s="141"/>
      <c r="D12" s="141"/>
      <c r="E12" s="141"/>
      <c r="F12" s="141"/>
    </row>
    <row r="13" spans="1:8">
      <c r="A13" s="16"/>
      <c r="B13" s="142" t="s">
        <v>8</v>
      </c>
      <c r="C13" s="142"/>
      <c r="D13" s="142"/>
      <c r="E13" s="142"/>
      <c r="F13" s="142"/>
      <c r="G13" s="142"/>
      <c r="H13" s="142"/>
    </row>
    <row r="14" spans="1:8">
      <c r="A14" s="16"/>
      <c r="B14" s="142" t="s">
        <v>261</v>
      </c>
      <c r="C14" s="142"/>
      <c r="D14" s="142"/>
      <c r="E14" s="142"/>
      <c r="F14" s="142"/>
      <c r="G14" s="142"/>
      <c r="H14" s="142"/>
    </row>
    <row r="15" spans="1:8">
      <c r="A15" s="16"/>
      <c r="B15" s="22"/>
      <c r="C15" s="17"/>
      <c r="D15" s="17"/>
      <c r="E15" s="17"/>
      <c r="F15" s="17"/>
      <c r="G15" s="18"/>
      <c r="H15" s="18"/>
    </row>
    <row r="16" spans="1:8">
      <c r="A16" s="16"/>
      <c r="B16" s="143" t="s">
        <v>262</v>
      </c>
      <c r="C16" s="143"/>
      <c r="D16" s="143"/>
      <c r="E16" s="143"/>
      <c r="F16" s="143"/>
      <c r="G16" s="143"/>
      <c r="H16" s="143"/>
    </row>
    <row r="17" spans="1:8">
      <c r="A17" s="16"/>
      <c r="B17" s="144" t="s">
        <v>9</v>
      </c>
      <c r="C17" s="144"/>
      <c r="D17" s="144"/>
      <c r="E17" s="144"/>
      <c r="F17" s="144"/>
      <c r="G17" s="144"/>
      <c r="H17" s="144"/>
    </row>
    <row r="18" spans="1:8" ht="12.75" customHeight="1">
      <c r="A18" s="16"/>
      <c r="B18" s="22"/>
      <c r="C18" s="23"/>
      <c r="D18" s="23"/>
      <c r="E18" s="145" t="s">
        <v>277</v>
      </c>
      <c r="F18" s="145"/>
      <c r="G18" s="145"/>
      <c r="H18" s="145"/>
    </row>
    <row r="19" spans="1:8" ht="67.5" customHeight="1">
      <c r="A19" s="16"/>
      <c r="B19" s="53" t="s">
        <v>10</v>
      </c>
      <c r="C19" s="146" t="s">
        <v>11</v>
      </c>
      <c r="D19" s="147"/>
      <c r="E19" s="148"/>
      <c r="F19" s="54" t="s">
        <v>12</v>
      </c>
      <c r="G19" s="55" t="s">
        <v>13</v>
      </c>
      <c r="H19" s="55" t="s">
        <v>14</v>
      </c>
    </row>
    <row r="20" spans="1:8" s="21" customFormat="1" ht="12.75" customHeight="1">
      <c r="A20" s="16"/>
      <c r="B20" s="55" t="s">
        <v>15</v>
      </c>
      <c r="C20" s="56" t="s">
        <v>16</v>
      </c>
      <c r="D20" s="57"/>
      <c r="E20" s="58"/>
      <c r="F20" s="59"/>
      <c r="G20" s="60">
        <f>SUM(G21,G27,G37,G38,G39)</f>
        <v>1773036.24</v>
      </c>
      <c r="H20" s="60">
        <f>SUM(H21,H27,H37,H38,H39)</f>
        <v>1824835.56</v>
      </c>
    </row>
    <row r="21" spans="1:8" s="21" customFormat="1" ht="12.75" customHeight="1">
      <c r="A21" s="16"/>
      <c r="B21" s="61" t="s">
        <v>17</v>
      </c>
      <c r="C21" s="62" t="s">
        <v>18</v>
      </c>
      <c r="D21" s="63"/>
      <c r="E21" s="64"/>
      <c r="F21" s="59" t="s">
        <v>265</v>
      </c>
      <c r="G21" s="65">
        <f>SUM(G22:G26)</f>
        <v>0</v>
      </c>
      <c r="H21" s="65">
        <f>SUM(H22:H26)</f>
        <v>0</v>
      </c>
    </row>
    <row r="22" spans="1:8" s="21" customFormat="1" ht="12.75" customHeight="1">
      <c r="A22" s="16"/>
      <c r="B22" s="59" t="s">
        <v>19</v>
      </c>
      <c r="C22" s="66"/>
      <c r="D22" s="67" t="s">
        <v>20</v>
      </c>
      <c r="E22" s="68"/>
      <c r="F22" s="69"/>
      <c r="G22" s="65" t="s">
        <v>21</v>
      </c>
      <c r="H22" s="65" t="s">
        <v>21</v>
      </c>
    </row>
    <row r="23" spans="1:8" s="21" customFormat="1" ht="12.75" customHeight="1">
      <c r="A23" s="16"/>
      <c r="B23" s="59" t="s">
        <v>22</v>
      </c>
      <c r="C23" s="66"/>
      <c r="D23" s="67" t="s">
        <v>23</v>
      </c>
      <c r="E23" s="70"/>
      <c r="F23" s="71"/>
      <c r="G23" s="65">
        <v>0</v>
      </c>
      <c r="H23" s="65">
        <v>0</v>
      </c>
    </row>
    <row r="24" spans="1:8" s="21" customFormat="1" ht="12.75" customHeight="1">
      <c r="A24" s="16"/>
      <c r="B24" s="59" t="s">
        <v>24</v>
      </c>
      <c r="C24" s="66"/>
      <c r="D24" s="67" t="s">
        <v>25</v>
      </c>
      <c r="E24" s="70"/>
      <c r="F24" s="71"/>
      <c r="G24" s="65" t="s">
        <v>21</v>
      </c>
      <c r="H24" s="65" t="s">
        <v>21</v>
      </c>
    </row>
    <row r="25" spans="1:8" s="21" customFormat="1" ht="12.75" customHeight="1">
      <c r="A25" s="16"/>
      <c r="B25" s="59" t="s">
        <v>26</v>
      </c>
      <c r="C25" s="66"/>
      <c r="D25" s="67" t="s">
        <v>27</v>
      </c>
      <c r="E25" s="70"/>
      <c r="F25" s="61"/>
      <c r="G25" s="65" t="s">
        <v>21</v>
      </c>
      <c r="H25" s="65" t="s">
        <v>21</v>
      </c>
    </row>
    <row r="26" spans="1:8" s="21" customFormat="1" ht="12.75" customHeight="1">
      <c r="A26" s="16"/>
      <c r="B26" s="72" t="s">
        <v>28</v>
      </c>
      <c r="C26" s="66"/>
      <c r="D26" s="73" t="s">
        <v>29</v>
      </c>
      <c r="E26" s="68"/>
      <c r="F26" s="61"/>
      <c r="G26" s="65" t="s">
        <v>21</v>
      </c>
      <c r="H26" s="65" t="s">
        <v>21</v>
      </c>
    </row>
    <row r="27" spans="1:8" s="21" customFormat="1" ht="12.75" customHeight="1">
      <c r="A27" s="16"/>
      <c r="B27" s="74" t="s">
        <v>30</v>
      </c>
      <c r="C27" s="75" t="s">
        <v>31</v>
      </c>
      <c r="D27" s="76"/>
      <c r="E27" s="77"/>
      <c r="F27" s="61" t="s">
        <v>266</v>
      </c>
      <c r="G27" s="65">
        <f>SUM(G28:G36)</f>
        <v>1773036.24</v>
      </c>
      <c r="H27" s="65">
        <f>SUM(H28:H36)</f>
        <v>1824835.56</v>
      </c>
    </row>
    <row r="28" spans="1:8" s="21" customFormat="1" ht="12.75" customHeight="1">
      <c r="A28" s="16"/>
      <c r="B28" s="59" t="s">
        <v>32</v>
      </c>
      <c r="C28" s="66"/>
      <c r="D28" s="67" t="s">
        <v>33</v>
      </c>
      <c r="E28" s="70"/>
      <c r="F28" s="71"/>
      <c r="G28" s="65" t="s">
        <v>21</v>
      </c>
      <c r="H28" s="65" t="s">
        <v>21</v>
      </c>
    </row>
    <row r="29" spans="1:8" s="21" customFormat="1" ht="12.75" customHeight="1">
      <c r="A29" s="16"/>
      <c r="B29" s="59" t="s">
        <v>34</v>
      </c>
      <c r="C29" s="66"/>
      <c r="D29" s="67" t="s">
        <v>35</v>
      </c>
      <c r="E29" s="70"/>
      <c r="F29" s="71"/>
      <c r="G29" s="65">
        <v>1306905.5</v>
      </c>
      <c r="H29" s="65">
        <v>1327914.3799999999</v>
      </c>
    </row>
    <row r="30" spans="1:8" s="21" customFormat="1" ht="12.75" customHeight="1">
      <c r="A30" s="16"/>
      <c r="B30" s="59" t="s">
        <v>36</v>
      </c>
      <c r="C30" s="66"/>
      <c r="D30" s="67" t="s">
        <v>37</v>
      </c>
      <c r="E30" s="70"/>
      <c r="F30" s="71"/>
      <c r="G30" s="65">
        <v>88405.32</v>
      </c>
      <c r="H30" s="65">
        <v>92629.02</v>
      </c>
    </row>
    <row r="31" spans="1:8" s="21" customFormat="1" ht="12.75" customHeight="1">
      <c r="A31" s="16"/>
      <c r="B31" s="59" t="s">
        <v>38</v>
      </c>
      <c r="C31" s="66"/>
      <c r="D31" s="67" t="s">
        <v>39</v>
      </c>
      <c r="E31" s="70"/>
      <c r="F31" s="71"/>
      <c r="G31" s="65">
        <v>97829.48</v>
      </c>
      <c r="H31" s="65">
        <v>103318.62</v>
      </c>
    </row>
    <row r="32" spans="1:8" s="21" customFormat="1" ht="12.75" customHeight="1">
      <c r="A32" s="16"/>
      <c r="B32" s="59" t="s">
        <v>40</v>
      </c>
      <c r="C32" s="66"/>
      <c r="D32" s="67" t="s">
        <v>41</v>
      </c>
      <c r="E32" s="70"/>
      <c r="F32" s="71"/>
      <c r="G32" s="65">
        <v>37807.18</v>
      </c>
      <c r="H32" s="65">
        <v>42742.17</v>
      </c>
    </row>
    <row r="33" spans="1:8" s="21" customFormat="1" ht="12.75" customHeight="1">
      <c r="A33" s="16"/>
      <c r="B33" s="59" t="s">
        <v>42</v>
      </c>
      <c r="C33" s="66"/>
      <c r="D33" s="67" t="s">
        <v>43</v>
      </c>
      <c r="E33" s="70"/>
      <c r="F33" s="71"/>
      <c r="G33" s="65">
        <v>8917.9699999999993</v>
      </c>
      <c r="H33" s="65">
        <v>13639.11</v>
      </c>
    </row>
    <row r="34" spans="1:8" s="21" customFormat="1" ht="12.75" customHeight="1">
      <c r="A34" s="16"/>
      <c r="B34" s="59" t="s">
        <v>44</v>
      </c>
      <c r="C34" s="66"/>
      <c r="D34" s="67" t="s">
        <v>45</v>
      </c>
      <c r="E34" s="70"/>
      <c r="F34" s="71"/>
      <c r="G34" s="65">
        <v>62313</v>
      </c>
      <c r="H34" s="65">
        <v>73734.47</v>
      </c>
    </row>
    <row r="35" spans="1:8" s="21" customFormat="1" ht="12.75" customHeight="1">
      <c r="A35" s="16"/>
      <c r="B35" s="59" t="s">
        <v>46</v>
      </c>
      <c r="C35" s="78"/>
      <c r="D35" s="79" t="s">
        <v>47</v>
      </c>
      <c r="E35" s="80"/>
      <c r="F35" s="71"/>
      <c r="G35" s="65" t="s">
        <v>21</v>
      </c>
      <c r="H35" s="65" t="s">
        <v>21</v>
      </c>
    </row>
    <row r="36" spans="1:8" s="21" customFormat="1" ht="12.75" customHeight="1">
      <c r="A36" s="16"/>
      <c r="B36" s="59" t="s">
        <v>48</v>
      </c>
      <c r="C36" s="66"/>
      <c r="D36" s="67" t="s">
        <v>49</v>
      </c>
      <c r="E36" s="70"/>
      <c r="F36" s="61"/>
      <c r="G36" s="65">
        <v>170857.79</v>
      </c>
      <c r="H36" s="65">
        <v>170857.79</v>
      </c>
    </row>
    <row r="37" spans="1:8" s="21" customFormat="1" ht="12.75" customHeight="1">
      <c r="A37" s="16"/>
      <c r="B37" s="61" t="s">
        <v>50</v>
      </c>
      <c r="C37" s="81" t="s">
        <v>51</v>
      </c>
      <c r="D37" s="81"/>
      <c r="E37" s="82"/>
      <c r="F37" s="61"/>
      <c r="G37" s="65" t="s">
        <v>21</v>
      </c>
      <c r="H37" s="65" t="s">
        <v>21</v>
      </c>
    </row>
    <row r="38" spans="1:8" s="21" customFormat="1" ht="12.75" customHeight="1">
      <c r="A38" s="16"/>
      <c r="B38" s="61" t="s">
        <v>52</v>
      </c>
      <c r="C38" s="81" t="s">
        <v>53</v>
      </c>
      <c r="D38" s="81"/>
      <c r="E38" s="82"/>
      <c r="F38" s="71"/>
      <c r="G38" s="65" t="s">
        <v>21</v>
      </c>
      <c r="H38" s="65" t="s">
        <v>21</v>
      </c>
    </row>
    <row r="39" spans="1:8" s="21" customFormat="1" ht="12.75" customHeight="1">
      <c r="A39" s="16"/>
      <c r="B39" s="61" t="s">
        <v>54</v>
      </c>
      <c r="C39" s="81" t="s">
        <v>55</v>
      </c>
      <c r="D39" s="66"/>
      <c r="E39" s="83"/>
      <c r="F39" s="71"/>
      <c r="G39" s="65" t="s">
        <v>21</v>
      </c>
      <c r="H39" s="65" t="s">
        <v>21</v>
      </c>
    </row>
    <row r="40" spans="1:8" s="21" customFormat="1" ht="12.75" customHeight="1">
      <c r="A40" s="16"/>
      <c r="B40" s="55" t="s">
        <v>56</v>
      </c>
      <c r="C40" s="56" t="s">
        <v>57</v>
      </c>
      <c r="D40" s="57"/>
      <c r="E40" s="58"/>
      <c r="F40" s="71"/>
      <c r="G40" s="65" t="s">
        <v>21</v>
      </c>
      <c r="H40" s="65" t="s">
        <v>21</v>
      </c>
    </row>
    <row r="41" spans="1:8" s="21" customFormat="1" ht="12.75" customHeight="1">
      <c r="A41" s="16"/>
      <c r="B41" s="53" t="s">
        <v>58</v>
      </c>
      <c r="C41" s="84" t="s">
        <v>59</v>
      </c>
      <c r="D41" s="85"/>
      <c r="E41" s="86"/>
      <c r="F41" s="61"/>
      <c r="G41" s="60">
        <f>SUM(G42,G48,G49,G56,G57)</f>
        <v>416865.01</v>
      </c>
      <c r="H41" s="60">
        <f>SUM(H42,H48,H49,H56,H57)</f>
        <v>239122.09</v>
      </c>
    </row>
    <row r="42" spans="1:8" s="21" customFormat="1" ht="12.75" customHeight="1">
      <c r="A42" s="16"/>
      <c r="B42" s="28" t="s">
        <v>17</v>
      </c>
      <c r="C42" s="87" t="s">
        <v>60</v>
      </c>
      <c r="D42" s="88"/>
      <c r="E42" s="89"/>
      <c r="F42" s="61" t="s">
        <v>267</v>
      </c>
      <c r="G42" s="65">
        <f>SUM(G43:G47)</f>
        <v>8628.0499999999993</v>
      </c>
      <c r="H42" s="65">
        <f>SUM(H43:H47)</f>
        <v>3610.86</v>
      </c>
    </row>
    <row r="43" spans="1:8" s="21" customFormat="1" ht="12.75" customHeight="1">
      <c r="A43" s="16"/>
      <c r="B43" s="90" t="s">
        <v>19</v>
      </c>
      <c r="C43" s="78"/>
      <c r="D43" s="79" t="s">
        <v>61</v>
      </c>
      <c r="E43" s="80"/>
      <c r="F43" s="71"/>
      <c r="G43" s="65" t="s">
        <v>21</v>
      </c>
      <c r="H43" s="65" t="s">
        <v>21</v>
      </c>
    </row>
    <row r="44" spans="1:8" s="21" customFormat="1" ht="12.75" customHeight="1">
      <c r="A44" s="16"/>
      <c r="B44" s="90" t="s">
        <v>22</v>
      </c>
      <c r="C44" s="78"/>
      <c r="D44" s="79" t="s">
        <v>62</v>
      </c>
      <c r="E44" s="80"/>
      <c r="F44" s="71"/>
      <c r="G44" s="65">
        <v>8628.0499999999993</v>
      </c>
      <c r="H44" s="65">
        <v>3610.86</v>
      </c>
    </row>
    <row r="45" spans="1:8" s="21" customFormat="1">
      <c r="A45" s="16"/>
      <c r="B45" s="90" t="s">
        <v>24</v>
      </c>
      <c r="C45" s="78"/>
      <c r="D45" s="79" t="s">
        <v>63</v>
      </c>
      <c r="E45" s="80"/>
      <c r="F45" s="71"/>
      <c r="G45" s="65" t="s">
        <v>21</v>
      </c>
      <c r="H45" s="65" t="s">
        <v>21</v>
      </c>
    </row>
    <row r="46" spans="1:8" s="21" customFormat="1">
      <c r="A46" s="16"/>
      <c r="B46" s="90" t="s">
        <v>26</v>
      </c>
      <c r="C46" s="78"/>
      <c r="D46" s="79" t="s">
        <v>64</v>
      </c>
      <c r="E46" s="80"/>
      <c r="F46" s="71"/>
      <c r="G46" s="65">
        <v>0</v>
      </c>
      <c r="H46" s="65">
        <v>0</v>
      </c>
    </row>
    <row r="47" spans="1:8" s="21" customFormat="1" ht="12.75" customHeight="1">
      <c r="A47" s="16"/>
      <c r="B47" s="90" t="s">
        <v>28</v>
      </c>
      <c r="C47" s="85"/>
      <c r="D47" s="128" t="s">
        <v>65</v>
      </c>
      <c r="E47" s="129"/>
      <c r="F47" s="71"/>
      <c r="G47" s="65" t="s">
        <v>21</v>
      </c>
      <c r="H47" s="65" t="s">
        <v>21</v>
      </c>
    </row>
    <row r="48" spans="1:8" s="21" customFormat="1" ht="12.75" customHeight="1">
      <c r="A48" s="16"/>
      <c r="B48" s="28" t="s">
        <v>30</v>
      </c>
      <c r="C48" s="91" t="s">
        <v>66</v>
      </c>
      <c r="D48" s="92"/>
      <c r="E48" s="93"/>
      <c r="F48" s="61" t="s">
        <v>268</v>
      </c>
      <c r="G48" s="65">
        <v>7991.89</v>
      </c>
      <c r="H48" s="65">
        <v>4693.79</v>
      </c>
    </row>
    <row r="49" spans="1:8" s="21" customFormat="1" ht="12.75" customHeight="1">
      <c r="A49" s="16"/>
      <c r="B49" s="28" t="s">
        <v>50</v>
      </c>
      <c r="C49" s="87" t="s">
        <v>67</v>
      </c>
      <c r="D49" s="88"/>
      <c r="E49" s="89"/>
      <c r="F49" s="61" t="s">
        <v>269</v>
      </c>
      <c r="G49" s="65">
        <f>SUM(G50:G55)</f>
        <v>387433.94</v>
      </c>
      <c r="H49" s="65">
        <f>SUM(H50:H55)</f>
        <v>215709</v>
      </c>
    </row>
    <row r="50" spans="1:8" s="21" customFormat="1" ht="12.75" customHeight="1">
      <c r="A50" s="16"/>
      <c r="B50" s="90" t="s">
        <v>68</v>
      </c>
      <c r="C50" s="88"/>
      <c r="D50" s="94" t="s">
        <v>69</v>
      </c>
      <c r="E50" s="95"/>
      <c r="F50" s="61"/>
      <c r="G50" s="65" t="s">
        <v>21</v>
      </c>
      <c r="H50" s="65" t="s">
        <v>21</v>
      </c>
    </row>
    <row r="51" spans="1:8" s="21" customFormat="1" ht="12.75" customHeight="1">
      <c r="A51" s="16"/>
      <c r="B51" s="96" t="s">
        <v>70</v>
      </c>
      <c r="C51" s="78"/>
      <c r="D51" s="79" t="s">
        <v>71</v>
      </c>
      <c r="E51" s="97"/>
      <c r="F51" s="98"/>
      <c r="G51" s="65" t="s">
        <v>21</v>
      </c>
      <c r="H51" s="65" t="s">
        <v>21</v>
      </c>
    </row>
    <row r="52" spans="1:8" s="21" customFormat="1" ht="12.75" customHeight="1">
      <c r="A52" s="16"/>
      <c r="B52" s="90" t="s">
        <v>72</v>
      </c>
      <c r="C52" s="78"/>
      <c r="D52" s="79" t="s">
        <v>73</v>
      </c>
      <c r="E52" s="80"/>
      <c r="F52" s="61"/>
      <c r="G52" s="65">
        <v>0</v>
      </c>
      <c r="H52" s="65">
        <v>0</v>
      </c>
    </row>
    <row r="53" spans="1:8" s="21" customFormat="1" ht="12.75" customHeight="1">
      <c r="A53" s="16"/>
      <c r="B53" s="90" t="s">
        <v>74</v>
      </c>
      <c r="C53" s="78"/>
      <c r="D53" s="128" t="s">
        <v>75</v>
      </c>
      <c r="E53" s="129"/>
      <c r="F53" s="61"/>
      <c r="G53" s="65">
        <v>11485.23</v>
      </c>
      <c r="H53" s="65">
        <v>8669.07</v>
      </c>
    </row>
    <row r="54" spans="1:8" s="21" customFormat="1" ht="12.75" customHeight="1">
      <c r="A54" s="16"/>
      <c r="B54" s="90" t="s">
        <v>76</v>
      </c>
      <c r="C54" s="78"/>
      <c r="D54" s="79" t="s">
        <v>77</v>
      </c>
      <c r="E54" s="80"/>
      <c r="F54" s="61"/>
      <c r="G54" s="65">
        <v>375948.71</v>
      </c>
      <c r="H54" s="65">
        <v>207039.93</v>
      </c>
    </row>
    <row r="55" spans="1:8" s="21" customFormat="1" ht="12.75" customHeight="1">
      <c r="A55" s="16"/>
      <c r="B55" s="90" t="s">
        <v>78</v>
      </c>
      <c r="C55" s="78"/>
      <c r="D55" s="79" t="s">
        <v>79</v>
      </c>
      <c r="E55" s="80"/>
      <c r="F55" s="61"/>
      <c r="G55" s="65">
        <v>0</v>
      </c>
      <c r="H55" s="65">
        <v>0</v>
      </c>
    </row>
    <row r="56" spans="1:8" s="21" customFormat="1" ht="12.75" customHeight="1">
      <c r="A56" s="16"/>
      <c r="B56" s="28" t="s">
        <v>52</v>
      </c>
      <c r="C56" s="99" t="s">
        <v>80</v>
      </c>
      <c r="D56" s="99"/>
      <c r="E56" s="100"/>
      <c r="F56" s="61"/>
      <c r="G56" s="65" t="s">
        <v>21</v>
      </c>
      <c r="H56" s="65" t="s">
        <v>21</v>
      </c>
    </row>
    <row r="57" spans="1:8" s="21" customFormat="1" ht="12.75" customHeight="1">
      <c r="A57" s="16"/>
      <c r="B57" s="28" t="s">
        <v>54</v>
      </c>
      <c r="C57" s="99" t="s">
        <v>81</v>
      </c>
      <c r="D57" s="99"/>
      <c r="E57" s="100"/>
      <c r="F57" s="61" t="s">
        <v>270</v>
      </c>
      <c r="G57" s="65">
        <v>12811.13</v>
      </c>
      <c r="H57" s="65">
        <v>15108.44</v>
      </c>
    </row>
    <row r="58" spans="1:8" s="21" customFormat="1" ht="12.75" customHeight="1">
      <c r="A58" s="16"/>
      <c r="B58" s="61"/>
      <c r="C58" s="75" t="s">
        <v>82</v>
      </c>
      <c r="D58" s="76"/>
      <c r="E58" s="77"/>
      <c r="F58" s="61"/>
      <c r="G58" s="65">
        <f>SUM(G20,G40,G41)</f>
        <v>2189901.25</v>
      </c>
      <c r="H58" s="65">
        <f>SUM(H20,H40,H41)</f>
        <v>2063957.6500000001</v>
      </c>
    </row>
    <row r="59" spans="1:8" s="21" customFormat="1" ht="12.75" customHeight="1">
      <c r="A59" s="16"/>
      <c r="B59" s="55" t="s">
        <v>83</v>
      </c>
      <c r="C59" s="56" t="s">
        <v>84</v>
      </c>
      <c r="D59" s="56"/>
      <c r="E59" s="101"/>
      <c r="F59" s="61" t="s">
        <v>271</v>
      </c>
      <c r="G59" s="60">
        <f>SUM(G60:G63)</f>
        <v>1795409.65</v>
      </c>
      <c r="H59" s="60">
        <f>SUM(H60:H63)</f>
        <v>1840375.56</v>
      </c>
    </row>
    <row r="60" spans="1:8" s="21" customFormat="1" ht="12.75" customHeight="1">
      <c r="A60" s="16"/>
      <c r="B60" s="61" t="s">
        <v>17</v>
      </c>
      <c r="C60" s="81" t="s">
        <v>85</v>
      </c>
      <c r="D60" s="81"/>
      <c r="E60" s="82"/>
      <c r="F60" s="61"/>
      <c r="G60" s="65">
        <v>126977.9</v>
      </c>
      <c r="H60" s="65">
        <v>128979.76</v>
      </c>
    </row>
    <row r="61" spans="1:8" s="21" customFormat="1" ht="12.75" customHeight="1">
      <c r="A61" s="16"/>
      <c r="B61" s="74" t="s">
        <v>30</v>
      </c>
      <c r="C61" s="75" t="s">
        <v>86</v>
      </c>
      <c r="D61" s="76"/>
      <c r="E61" s="77"/>
      <c r="F61" s="74"/>
      <c r="G61" s="65">
        <v>1608944.95</v>
      </c>
      <c r="H61" s="65">
        <v>1638955.84</v>
      </c>
    </row>
    <row r="62" spans="1:8" s="21" customFormat="1" ht="12.75" customHeight="1">
      <c r="A62" s="16"/>
      <c r="B62" s="61" t="s">
        <v>50</v>
      </c>
      <c r="C62" s="136" t="s">
        <v>87</v>
      </c>
      <c r="D62" s="137"/>
      <c r="E62" s="138"/>
      <c r="F62" s="61"/>
      <c r="G62" s="65">
        <v>50337.49</v>
      </c>
      <c r="H62" s="65">
        <v>65836.479999999996</v>
      </c>
    </row>
    <row r="63" spans="1:8" s="21" customFormat="1" ht="12.75" customHeight="1">
      <c r="A63" s="16"/>
      <c r="B63" s="61" t="s">
        <v>88</v>
      </c>
      <c r="C63" s="81" t="s">
        <v>89</v>
      </c>
      <c r="D63" s="66"/>
      <c r="E63" s="83"/>
      <c r="F63" s="61"/>
      <c r="G63" s="65">
        <v>9149.31</v>
      </c>
      <c r="H63" s="65">
        <v>6603.48</v>
      </c>
    </row>
    <row r="64" spans="1:8" s="21" customFormat="1" ht="12.75" customHeight="1">
      <c r="A64" s="16"/>
      <c r="B64" s="55" t="s">
        <v>90</v>
      </c>
      <c r="C64" s="56" t="s">
        <v>91</v>
      </c>
      <c r="D64" s="57"/>
      <c r="E64" s="58"/>
      <c r="F64" s="61"/>
      <c r="G64" s="60">
        <f>SUM(G65,G69)</f>
        <v>365493.72</v>
      </c>
      <c r="H64" s="60">
        <f>SUM(H65,H69)</f>
        <v>208116.05</v>
      </c>
    </row>
    <row r="65" spans="1:8" s="21" customFormat="1" ht="12.75" customHeight="1">
      <c r="A65" s="16"/>
      <c r="B65" s="61" t="s">
        <v>17</v>
      </c>
      <c r="C65" s="62" t="s">
        <v>92</v>
      </c>
      <c r="D65" s="102"/>
      <c r="E65" s="103"/>
      <c r="F65" s="61" t="s">
        <v>272</v>
      </c>
      <c r="G65" s="65">
        <f>SUM(G66:G68)</f>
        <v>15430</v>
      </c>
      <c r="H65" s="65">
        <f>SUM(H66:H68)</f>
        <v>15430</v>
      </c>
    </row>
    <row r="66" spans="1:8" s="21" customFormat="1">
      <c r="A66" s="16"/>
      <c r="B66" s="59" t="s">
        <v>19</v>
      </c>
      <c r="C66" s="104"/>
      <c r="D66" s="67" t="s">
        <v>93</v>
      </c>
      <c r="E66" s="105"/>
      <c r="F66" s="61"/>
      <c r="G66" s="65" t="s">
        <v>21</v>
      </c>
      <c r="H66" s="65" t="s">
        <v>21</v>
      </c>
    </row>
    <row r="67" spans="1:8" s="21" customFormat="1" ht="12.75" customHeight="1">
      <c r="A67" s="16"/>
      <c r="B67" s="59" t="s">
        <v>22</v>
      </c>
      <c r="C67" s="66"/>
      <c r="D67" s="67" t="s">
        <v>94</v>
      </c>
      <c r="E67" s="70"/>
      <c r="F67" s="61"/>
      <c r="G67" s="65">
        <v>15430</v>
      </c>
      <c r="H67" s="65">
        <v>15430</v>
      </c>
    </row>
    <row r="68" spans="1:8" s="21" customFormat="1" ht="12.75" customHeight="1">
      <c r="A68" s="16"/>
      <c r="B68" s="59" t="s">
        <v>95</v>
      </c>
      <c r="C68" s="66"/>
      <c r="D68" s="67" t="s">
        <v>96</v>
      </c>
      <c r="E68" s="70"/>
      <c r="F68" s="71"/>
      <c r="G68" s="65" t="s">
        <v>21</v>
      </c>
      <c r="H68" s="65" t="s">
        <v>21</v>
      </c>
    </row>
    <row r="69" spans="1:8" s="2" customFormat="1" ht="12.75" customHeight="1">
      <c r="A69" s="16"/>
      <c r="B69" s="28" t="s">
        <v>30</v>
      </c>
      <c r="C69" s="106" t="s">
        <v>97</v>
      </c>
      <c r="D69" s="107"/>
      <c r="E69" s="108"/>
      <c r="F69" s="28" t="s">
        <v>273</v>
      </c>
      <c r="G69" s="65">
        <f>SUM(G70:G75,G78:G83)</f>
        <v>350063.72</v>
      </c>
      <c r="H69" s="65">
        <f>SUM(H70:H75,H78:H83)</f>
        <v>192686.05</v>
      </c>
    </row>
    <row r="70" spans="1:8" s="21" customFormat="1" ht="12.75" customHeight="1">
      <c r="A70" s="16"/>
      <c r="B70" s="59" t="s">
        <v>32</v>
      </c>
      <c r="C70" s="66"/>
      <c r="D70" s="67" t="s">
        <v>98</v>
      </c>
      <c r="E70" s="68"/>
      <c r="F70" s="61"/>
      <c r="G70" s="65" t="s">
        <v>21</v>
      </c>
      <c r="H70" s="65" t="s">
        <v>21</v>
      </c>
    </row>
    <row r="71" spans="1:8" s="21" customFormat="1" ht="12.75" customHeight="1">
      <c r="A71" s="16"/>
      <c r="B71" s="59" t="s">
        <v>34</v>
      </c>
      <c r="C71" s="104"/>
      <c r="D71" s="67" t="s">
        <v>99</v>
      </c>
      <c r="E71" s="105"/>
      <c r="F71" s="61"/>
      <c r="G71" s="65" t="s">
        <v>21</v>
      </c>
      <c r="H71" s="65" t="s">
        <v>21</v>
      </c>
    </row>
    <row r="72" spans="1:8" s="21" customFormat="1">
      <c r="A72" s="16"/>
      <c r="B72" s="59" t="s">
        <v>36</v>
      </c>
      <c r="C72" s="104"/>
      <c r="D72" s="67" t="s">
        <v>100</v>
      </c>
      <c r="E72" s="105"/>
      <c r="F72" s="61"/>
      <c r="G72" s="65" t="s">
        <v>21</v>
      </c>
      <c r="H72" s="65" t="s">
        <v>21</v>
      </c>
    </row>
    <row r="73" spans="1:8" s="21" customFormat="1">
      <c r="A73" s="16"/>
      <c r="B73" s="109" t="s">
        <v>38</v>
      </c>
      <c r="C73" s="88"/>
      <c r="D73" s="110" t="s">
        <v>101</v>
      </c>
      <c r="E73" s="95"/>
      <c r="F73" s="61"/>
      <c r="G73" s="65" t="s">
        <v>21</v>
      </c>
      <c r="H73" s="65" t="s">
        <v>21</v>
      </c>
    </row>
    <row r="74" spans="1:8" s="21" customFormat="1">
      <c r="A74" s="16"/>
      <c r="B74" s="61" t="s">
        <v>40</v>
      </c>
      <c r="C74" s="73"/>
      <c r="D74" s="73" t="s">
        <v>102</v>
      </c>
      <c r="E74" s="68"/>
      <c r="F74" s="111"/>
      <c r="G74" s="65" t="s">
        <v>21</v>
      </c>
      <c r="H74" s="65" t="s">
        <v>21</v>
      </c>
    </row>
    <row r="75" spans="1:8" s="21" customFormat="1" ht="12.75" customHeight="1">
      <c r="A75" s="16"/>
      <c r="B75" s="112" t="s">
        <v>42</v>
      </c>
      <c r="C75" s="107"/>
      <c r="D75" s="113" t="s">
        <v>103</v>
      </c>
      <c r="E75" s="19"/>
      <c r="F75" s="61"/>
      <c r="G75" s="65">
        <f>SUM(G76,G77)</f>
        <v>0</v>
      </c>
      <c r="H75" s="65">
        <f>SUM(H76,H77)</f>
        <v>0</v>
      </c>
    </row>
    <row r="76" spans="1:8" s="21" customFormat="1" ht="12.75" customHeight="1">
      <c r="A76" s="16"/>
      <c r="B76" s="90" t="s">
        <v>104</v>
      </c>
      <c r="C76" s="78"/>
      <c r="D76" s="97"/>
      <c r="E76" s="80" t="s">
        <v>105</v>
      </c>
      <c r="F76" s="61"/>
      <c r="G76" s="65">
        <v>0</v>
      </c>
      <c r="H76" s="65">
        <v>0</v>
      </c>
    </row>
    <row r="77" spans="1:8" s="21" customFormat="1" ht="12.75" customHeight="1">
      <c r="A77" s="16"/>
      <c r="B77" s="90" t="s">
        <v>106</v>
      </c>
      <c r="C77" s="78"/>
      <c r="D77" s="97"/>
      <c r="E77" s="80" t="s">
        <v>107</v>
      </c>
      <c r="F77" s="71"/>
      <c r="G77" s="65" t="s">
        <v>21</v>
      </c>
      <c r="H77" s="65" t="s">
        <v>21</v>
      </c>
    </row>
    <row r="78" spans="1:8" s="21" customFormat="1" ht="12.75" customHeight="1">
      <c r="A78" s="16"/>
      <c r="B78" s="90" t="s">
        <v>44</v>
      </c>
      <c r="C78" s="92"/>
      <c r="D78" s="114" t="s">
        <v>108</v>
      </c>
      <c r="E78" s="52"/>
      <c r="F78" s="71"/>
      <c r="G78" s="65" t="s">
        <v>21</v>
      </c>
      <c r="H78" s="65" t="s">
        <v>21</v>
      </c>
    </row>
    <row r="79" spans="1:8" s="21" customFormat="1" ht="12.75" customHeight="1">
      <c r="A79" s="16"/>
      <c r="B79" s="90" t="s">
        <v>46</v>
      </c>
      <c r="C79" s="115"/>
      <c r="D79" s="79" t="s">
        <v>109</v>
      </c>
      <c r="E79" s="116"/>
      <c r="F79" s="61"/>
      <c r="G79" s="65" t="s">
        <v>21</v>
      </c>
      <c r="H79" s="65" t="s">
        <v>21</v>
      </c>
    </row>
    <row r="80" spans="1:8" s="21" customFormat="1" ht="12.75" customHeight="1">
      <c r="A80" s="16"/>
      <c r="B80" s="90" t="s">
        <v>48</v>
      </c>
      <c r="C80" s="66"/>
      <c r="D80" s="67" t="s">
        <v>110</v>
      </c>
      <c r="E80" s="70"/>
      <c r="F80" s="61"/>
      <c r="G80" s="65">
        <v>5024.5200000000004</v>
      </c>
      <c r="H80" s="65">
        <v>511.97</v>
      </c>
    </row>
    <row r="81" spans="1:8" s="21" customFormat="1" ht="12.75" customHeight="1">
      <c r="A81" s="16"/>
      <c r="B81" s="90" t="s">
        <v>111</v>
      </c>
      <c r="C81" s="66"/>
      <c r="D81" s="67" t="s">
        <v>112</v>
      </c>
      <c r="E81" s="70"/>
      <c r="F81" s="61"/>
      <c r="G81" s="65">
        <v>159142.78</v>
      </c>
      <c r="H81" s="65">
        <v>258.31</v>
      </c>
    </row>
    <row r="82" spans="1:8" s="21" customFormat="1" ht="12.75" customHeight="1">
      <c r="A82" s="16"/>
      <c r="B82" s="59" t="s">
        <v>113</v>
      </c>
      <c r="C82" s="78"/>
      <c r="D82" s="79" t="s">
        <v>114</v>
      </c>
      <c r="E82" s="80"/>
      <c r="F82" s="61"/>
      <c r="G82" s="65">
        <v>185881.94</v>
      </c>
      <c r="H82" s="65">
        <v>191389.03</v>
      </c>
    </row>
    <row r="83" spans="1:8" s="21" customFormat="1" ht="12.75" customHeight="1">
      <c r="A83" s="16"/>
      <c r="B83" s="59" t="s">
        <v>115</v>
      </c>
      <c r="C83" s="66"/>
      <c r="D83" s="67" t="s">
        <v>116</v>
      </c>
      <c r="E83" s="70"/>
      <c r="F83" s="71"/>
      <c r="G83" s="65">
        <v>14.48</v>
      </c>
      <c r="H83" s="65">
        <v>526.74</v>
      </c>
    </row>
    <row r="84" spans="1:8" s="21" customFormat="1" ht="12.75" customHeight="1">
      <c r="A84" s="16"/>
      <c r="B84" s="55" t="s">
        <v>117</v>
      </c>
      <c r="C84" s="117" t="s">
        <v>118</v>
      </c>
      <c r="D84" s="118"/>
      <c r="E84" s="119"/>
      <c r="F84" s="71" t="s">
        <v>274</v>
      </c>
      <c r="G84" s="60">
        <f>SUM(G85,G86,G89,G90)</f>
        <v>28997.88</v>
      </c>
      <c r="H84" s="60">
        <f>SUM(H85,H86,H89,H90)</f>
        <v>15466.04</v>
      </c>
    </row>
    <row r="85" spans="1:8" s="21" customFormat="1" ht="12.75" customHeight="1">
      <c r="A85" s="16"/>
      <c r="B85" s="61" t="s">
        <v>17</v>
      </c>
      <c r="C85" s="81" t="s">
        <v>119</v>
      </c>
      <c r="D85" s="66"/>
      <c r="E85" s="83"/>
      <c r="F85" s="71"/>
      <c r="G85" s="65" t="s">
        <v>21</v>
      </c>
      <c r="H85" s="65" t="s">
        <v>21</v>
      </c>
    </row>
    <row r="86" spans="1:8" s="21" customFormat="1" ht="12.75" customHeight="1">
      <c r="A86" s="16"/>
      <c r="B86" s="61" t="s">
        <v>30</v>
      </c>
      <c r="C86" s="62" t="s">
        <v>120</v>
      </c>
      <c r="D86" s="102"/>
      <c r="E86" s="103"/>
      <c r="F86" s="61"/>
      <c r="G86" s="65">
        <f>SUM(G87,G88)</f>
        <v>0</v>
      </c>
      <c r="H86" s="65">
        <f>SUM(H87,H88)</f>
        <v>0</v>
      </c>
    </row>
    <row r="87" spans="1:8" s="21" customFormat="1" ht="12.75" customHeight="1">
      <c r="A87" s="16"/>
      <c r="B87" s="59" t="s">
        <v>32</v>
      </c>
      <c r="C87" s="66"/>
      <c r="D87" s="67" t="s">
        <v>121</v>
      </c>
      <c r="E87" s="70"/>
      <c r="F87" s="61"/>
      <c r="G87" s="65" t="s">
        <v>21</v>
      </c>
      <c r="H87" s="65" t="s">
        <v>21</v>
      </c>
    </row>
    <row r="88" spans="1:8" s="21" customFormat="1" ht="12.75" customHeight="1">
      <c r="A88" s="16"/>
      <c r="B88" s="59" t="s">
        <v>34</v>
      </c>
      <c r="C88" s="66"/>
      <c r="D88" s="67" t="s">
        <v>122</v>
      </c>
      <c r="E88" s="70"/>
      <c r="F88" s="61"/>
      <c r="G88" s="65" t="s">
        <v>21</v>
      </c>
      <c r="H88" s="65" t="s">
        <v>21</v>
      </c>
    </row>
    <row r="89" spans="1:8" s="21" customFormat="1" ht="12.75" customHeight="1">
      <c r="A89" s="16"/>
      <c r="B89" s="28" t="s">
        <v>50</v>
      </c>
      <c r="C89" s="97" t="s">
        <v>123</v>
      </c>
      <c r="D89" s="97"/>
      <c r="E89" s="120"/>
      <c r="F89" s="61"/>
      <c r="G89" s="65" t="s">
        <v>21</v>
      </c>
      <c r="H89" s="65" t="s">
        <v>21</v>
      </c>
    </row>
    <row r="90" spans="1:8" s="21" customFormat="1" ht="12.75" customHeight="1">
      <c r="A90" s="16"/>
      <c r="B90" s="74" t="s">
        <v>52</v>
      </c>
      <c r="C90" s="75" t="s">
        <v>124</v>
      </c>
      <c r="D90" s="76"/>
      <c r="E90" s="77"/>
      <c r="F90" s="61"/>
      <c r="G90" s="65">
        <f>SUM(G91:G92)</f>
        <v>28997.88</v>
      </c>
      <c r="H90" s="65">
        <f>SUM(H91:H92)</f>
        <v>15466.04</v>
      </c>
    </row>
    <row r="91" spans="1:8" s="21" customFormat="1" ht="12.75" customHeight="1">
      <c r="A91" s="16"/>
      <c r="B91" s="59" t="s">
        <v>125</v>
      </c>
      <c r="C91" s="57"/>
      <c r="D91" s="67" t="s">
        <v>126</v>
      </c>
      <c r="E91" s="121"/>
      <c r="F91" s="71"/>
      <c r="G91" s="65">
        <v>13531.84</v>
      </c>
      <c r="H91" s="65">
        <v>15466.04</v>
      </c>
    </row>
    <row r="92" spans="1:8" s="21" customFormat="1" ht="12.75" customHeight="1">
      <c r="A92" s="16"/>
      <c r="B92" s="59" t="s">
        <v>127</v>
      </c>
      <c r="C92" s="57"/>
      <c r="D92" s="67" t="s">
        <v>128</v>
      </c>
      <c r="E92" s="121"/>
      <c r="F92" s="71"/>
      <c r="G92" s="65">
        <v>15466.04</v>
      </c>
      <c r="H92" s="65" t="s">
        <v>21</v>
      </c>
    </row>
    <row r="93" spans="1:8" s="21" customFormat="1" ht="12.75" customHeight="1">
      <c r="A93" s="16"/>
      <c r="B93" s="55" t="s">
        <v>129</v>
      </c>
      <c r="C93" s="117" t="s">
        <v>130</v>
      </c>
      <c r="D93" s="119"/>
      <c r="E93" s="119"/>
      <c r="F93" s="71"/>
      <c r="G93" s="60"/>
      <c r="H93" s="60"/>
    </row>
    <row r="94" spans="1:8" s="21" customFormat="1" ht="25.5" customHeight="1">
      <c r="A94" s="16"/>
      <c r="B94" s="55"/>
      <c r="C94" s="127" t="s">
        <v>131</v>
      </c>
      <c r="D94" s="128"/>
      <c r="E94" s="129"/>
      <c r="F94" s="61"/>
      <c r="G94" s="122">
        <f>SUM(G59,G64,G84,G93)</f>
        <v>2189901.25</v>
      </c>
      <c r="H94" s="122">
        <f>SUM(H59,H64,H84,H93)</f>
        <v>2063957.6500000001</v>
      </c>
    </row>
    <row r="95" spans="1:8" s="21" customFormat="1">
      <c r="A95" s="16"/>
      <c r="B95" s="3"/>
      <c r="C95" s="20"/>
      <c r="D95" s="20"/>
      <c r="E95" s="20"/>
      <c r="F95" s="20"/>
    </row>
    <row r="96" spans="1:8" s="21" customFormat="1" ht="12.75" customHeight="1">
      <c r="A96" s="16"/>
      <c r="B96" s="130" t="s">
        <v>264</v>
      </c>
      <c r="C96" s="130"/>
      <c r="D96" s="130"/>
      <c r="E96" s="130"/>
      <c r="F96" s="123"/>
      <c r="G96" s="131" t="s">
        <v>263</v>
      </c>
      <c r="H96" s="131"/>
    </row>
    <row r="97" spans="1:8" s="21" customFormat="1" ht="12.75" customHeight="1">
      <c r="A97" s="16"/>
      <c r="B97" s="132" t="s">
        <v>132</v>
      </c>
      <c r="C97" s="132"/>
      <c r="D97" s="132"/>
      <c r="E97" s="132"/>
      <c r="F97" s="21" t="s">
        <v>133</v>
      </c>
      <c r="G97" s="133" t="s">
        <v>134</v>
      </c>
      <c r="H97" s="133"/>
    </row>
    <row r="98" spans="1:8" s="21" customFormat="1">
      <c r="A98" s="16"/>
      <c r="B98" s="23"/>
      <c r="C98" s="23"/>
      <c r="D98" s="23"/>
      <c r="E98" s="23"/>
      <c r="F98" s="23"/>
      <c r="G98" s="23"/>
      <c r="H98" s="23"/>
    </row>
    <row r="99" spans="1:8" s="21" customFormat="1" ht="21" customHeight="1">
      <c r="A99" s="16"/>
      <c r="B99" s="134" t="s">
        <v>280</v>
      </c>
      <c r="C99" s="134"/>
      <c r="D99" s="134"/>
      <c r="E99" s="134"/>
      <c r="F99" s="124"/>
      <c r="G99" s="135" t="s">
        <v>279</v>
      </c>
      <c r="H99" s="135"/>
    </row>
    <row r="100" spans="1:8" s="21" customFormat="1" ht="12.75" customHeight="1">
      <c r="A100" s="16"/>
      <c r="B100" s="125" t="s">
        <v>135</v>
      </c>
      <c r="C100" s="125"/>
      <c r="D100" s="125"/>
      <c r="E100" s="125"/>
      <c r="F100" s="2" t="s">
        <v>133</v>
      </c>
      <c r="G100" s="126" t="s">
        <v>134</v>
      </c>
      <c r="H100" s="126"/>
    </row>
    <row r="101" spans="1:8" s="21" customFormat="1">
      <c r="A101" s="16"/>
    </row>
    <row r="102" spans="1:8" s="21" customFormat="1">
      <c r="A102" s="16"/>
      <c r="B102" s="4" t="s">
        <v>136</v>
      </c>
    </row>
    <row r="103" spans="1:8" s="21" customFormat="1">
      <c r="A103" s="16"/>
    </row>
    <row r="104" spans="1:8" s="21" customFormat="1">
      <c r="A104" s="16"/>
    </row>
    <row r="105" spans="1:8" s="21" customFormat="1">
      <c r="A105" s="16"/>
    </row>
    <row r="106" spans="1:8" s="21" customFormat="1">
      <c r="A106" s="16"/>
    </row>
    <row r="107" spans="1:8" s="21" customFormat="1">
      <c r="A107" s="16"/>
    </row>
    <row r="108" spans="1:8" s="21" customFormat="1">
      <c r="A108" s="16"/>
    </row>
    <row r="109" spans="1:8" s="21" customFormat="1">
      <c r="A109" s="16"/>
    </row>
    <row r="110" spans="1:8" s="21" customFormat="1">
      <c r="A110" s="16"/>
    </row>
    <row r="111" spans="1:8" s="21" customFormat="1">
      <c r="A111" s="16"/>
    </row>
    <row r="112" spans="1:8" s="21" customFormat="1">
      <c r="A112" s="16"/>
    </row>
    <row r="113" spans="1:1" s="21" customFormat="1">
      <c r="A113" s="16"/>
    </row>
    <row r="114" spans="1:1" s="21" customFormat="1">
      <c r="A114" s="16"/>
    </row>
    <row r="115" spans="1:1" s="21" customFormat="1">
      <c r="A115" s="16"/>
    </row>
    <row r="116" spans="1:1" s="21" customFormat="1">
      <c r="A116" s="16"/>
    </row>
    <row r="117" spans="1:1" s="21" customFormat="1">
      <c r="A117" s="16"/>
    </row>
    <row r="118" spans="1:1" s="21" customFormat="1">
      <c r="A118" s="16"/>
    </row>
    <row r="119" spans="1:1" s="21" customFormat="1" ht="15">
      <c r="A119"/>
    </row>
  </sheetData>
  <mergeCells count="27">
    <mergeCell ref="B8:H8"/>
    <mergeCell ref="B1:H1"/>
    <mergeCell ref="F2:H2"/>
    <mergeCell ref="F3:H3"/>
    <mergeCell ref="B5:H6"/>
    <mergeCell ref="B7:H7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8283-86B3-4D37-8FF4-2AF4D50F551A}">
  <sheetPr>
    <pageSetUpPr fitToPage="1"/>
  </sheetPr>
  <dimension ref="B1:J66"/>
  <sheetViews>
    <sheetView topLeftCell="A43" zoomScaleNormal="100" workbookViewId="0">
      <selection activeCell="B66" sqref="B66"/>
    </sheetView>
  </sheetViews>
  <sheetFormatPr defaultRowHeight="15"/>
  <cols>
    <col min="1" max="1" width="3.140625" style="5" customWidth="1"/>
    <col min="2" max="2" width="8" style="5" customWidth="1"/>
    <col min="3" max="3" width="1.5703125" style="5" hidden="1" customWidth="1"/>
    <col min="4" max="4" width="30.140625" style="5" customWidth="1"/>
    <col min="5" max="5" width="18.28515625" style="5" customWidth="1"/>
    <col min="6" max="6" width="9.140625" style="5" hidden="1" customWidth="1"/>
    <col min="7" max="7" width="11.7109375" style="5" customWidth="1"/>
    <col min="8" max="8" width="13.140625" style="5" customWidth="1"/>
    <col min="9" max="9" width="14.7109375" style="5" customWidth="1"/>
    <col min="10" max="10" width="15.85546875" style="5" customWidth="1"/>
    <col min="11" max="16384" width="9.140625" style="5"/>
  </cols>
  <sheetData>
    <row r="1" spans="2:10" ht="30" customHeight="1">
      <c r="B1" s="188" t="s">
        <v>0</v>
      </c>
      <c r="C1" s="188"/>
      <c r="D1" s="188"/>
      <c r="E1" s="188"/>
      <c r="F1" s="188"/>
      <c r="G1" s="188"/>
      <c r="H1" s="188"/>
      <c r="I1" s="188"/>
      <c r="J1" s="188"/>
    </row>
    <row r="2" spans="2:10" ht="15.75" customHeight="1">
      <c r="E2" s="6"/>
      <c r="H2" s="7" t="s">
        <v>137</v>
      </c>
      <c r="I2" s="8"/>
      <c r="J2" s="8"/>
    </row>
    <row r="3" spans="2:10" ht="15.75" customHeight="1">
      <c r="H3" s="7" t="s">
        <v>2</v>
      </c>
      <c r="I3" s="8"/>
      <c r="J3" s="8"/>
    </row>
    <row r="4" spans="2:10" ht="4.5" customHeight="1"/>
    <row r="5" spans="2:10" ht="15.75" customHeight="1">
      <c r="B5" s="189" t="s">
        <v>138</v>
      </c>
      <c r="C5" s="189"/>
      <c r="D5" s="189"/>
      <c r="E5" s="189"/>
      <c r="F5" s="189"/>
      <c r="G5" s="189"/>
      <c r="H5" s="189"/>
      <c r="I5" s="189"/>
      <c r="J5" s="189"/>
    </row>
    <row r="6" spans="2:10" ht="15.75" customHeight="1">
      <c r="B6" s="190" t="s">
        <v>139</v>
      </c>
      <c r="C6" s="190"/>
      <c r="D6" s="190"/>
      <c r="E6" s="190"/>
      <c r="F6" s="190"/>
      <c r="G6" s="190"/>
      <c r="H6" s="190"/>
      <c r="I6" s="190"/>
      <c r="J6" s="190"/>
    </row>
    <row r="7" spans="2:10" ht="15.75" customHeight="1">
      <c r="B7" s="191" t="s">
        <v>4</v>
      </c>
      <c r="C7" s="191"/>
      <c r="D7" s="191"/>
      <c r="E7" s="191"/>
      <c r="F7" s="191"/>
      <c r="G7" s="191"/>
      <c r="H7" s="191"/>
      <c r="I7" s="191"/>
      <c r="J7" s="191"/>
    </row>
    <row r="8" spans="2:10" ht="15" customHeight="1">
      <c r="B8" s="178" t="s">
        <v>140</v>
      </c>
      <c r="C8" s="178"/>
      <c r="D8" s="178"/>
      <c r="E8" s="178"/>
      <c r="F8" s="178"/>
      <c r="G8" s="178"/>
      <c r="H8" s="178"/>
      <c r="I8" s="178"/>
      <c r="J8" s="178"/>
    </row>
    <row r="9" spans="2:10" ht="15" customHeight="1">
      <c r="B9" s="187" t="s">
        <v>6</v>
      </c>
      <c r="C9" s="187"/>
      <c r="D9" s="187"/>
      <c r="E9" s="187"/>
      <c r="F9" s="187"/>
      <c r="G9" s="187"/>
      <c r="H9" s="187"/>
      <c r="I9" s="187"/>
      <c r="J9" s="187"/>
    </row>
    <row r="10" spans="2:10" ht="15" customHeight="1">
      <c r="B10" s="178" t="s">
        <v>141</v>
      </c>
      <c r="C10" s="178"/>
      <c r="D10" s="178"/>
      <c r="E10" s="178"/>
      <c r="F10" s="178"/>
      <c r="G10" s="178"/>
      <c r="H10" s="178"/>
      <c r="I10" s="178"/>
      <c r="J10" s="178"/>
    </row>
    <row r="11" spans="2:10" ht="15" customHeight="1">
      <c r="B11" s="179" t="s">
        <v>142</v>
      </c>
      <c r="C11" s="179"/>
      <c r="D11" s="179"/>
      <c r="E11" s="179"/>
      <c r="F11" s="179"/>
      <c r="G11" s="179"/>
      <c r="H11" s="179"/>
      <c r="I11" s="179"/>
      <c r="J11" s="179"/>
    </row>
    <row r="12" spans="2:10" ht="12" customHeight="1">
      <c r="B12" s="180"/>
      <c r="C12" s="180"/>
      <c r="D12" s="180"/>
      <c r="E12" s="180"/>
      <c r="F12" s="180"/>
      <c r="G12" s="180"/>
      <c r="H12" s="180"/>
      <c r="I12" s="180"/>
      <c r="J12" s="180"/>
    </row>
    <row r="13" spans="2:10" ht="15" customHeight="1">
      <c r="B13" s="181" t="s">
        <v>143</v>
      </c>
      <c r="C13" s="181"/>
      <c r="D13" s="181"/>
      <c r="E13" s="181"/>
      <c r="F13" s="181"/>
      <c r="G13" s="181"/>
      <c r="H13" s="181"/>
      <c r="I13" s="181"/>
      <c r="J13" s="181"/>
    </row>
    <row r="14" spans="2:10" ht="9.75" customHeight="1">
      <c r="B14" s="179"/>
      <c r="C14" s="179"/>
      <c r="D14" s="179"/>
      <c r="E14" s="179"/>
      <c r="F14" s="179"/>
      <c r="G14" s="179"/>
      <c r="H14" s="179"/>
      <c r="I14" s="179"/>
      <c r="J14" s="179"/>
    </row>
    <row r="15" spans="2:10" ht="15" customHeight="1">
      <c r="B15" s="181" t="s">
        <v>261</v>
      </c>
      <c r="C15" s="181"/>
      <c r="D15" s="181"/>
      <c r="E15" s="181"/>
      <c r="F15" s="181"/>
      <c r="G15" s="181"/>
      <c r="H15" s="181"/>
      <c r="I15" s="181"/>
      <c r="J15" s="181"/>
    </row>
    <row r="16" spans="2:10" ht="9.75" customHeight="1">
      <c r="B16" s="24"/>
      <c r="C16" s="9"/>
      <c r="D16" s="9"/>
      <c r="E16" s="9"/>
      <c r="F16" s="9"/>
      <c r="G16" s="9"/>
      <c r="H16" s="9"/>
      <c r="I16" s="9"/>
      <c r="J16" s="9"/>
    </row>
    <row r="17" spans="2:10" ht="15" customHeight="1">
      <c r="B17" s="182" t="s">
        <v>262</v>
      </c>
      <c r="C17" s="182"/>
      <c r="D17" s="182"/>
      <c r="E17" s="182"/>
      <c r="F17" s="182"/>
      <c r="G17" s="182"/>
      <c r="H17" s="182"/>
      <c r="I17" s="182"/>
      <c r="J17" s="182"/>
    </row>
    <row r="18" spans="2:10" ht="15" customHeight="1">
      <c r="B18" s="179" t="s">
        <v>9</v>
      </c>
      <c r="C18" s="179"/>
      <c r="D18" s="179"/>
      <c r="E18" s="179"/>
      <c r="F18" s="179"/>
      <c r="G18" s="179"/>
      <c r="H18" s="179"/>
      <c r="I18" s="179"/>
      <c r="J18" s="179"/>
    </row>
    <row r="19" spans="2:10" s="9" customFormat="1" ht="15" customHeight="1">
      <c r="B19" s="183" t="s">
        <v>277</v>
      </c>
      <c r="C19" s="183"/>
      <c r="D19" s="183"/>
      <c r="E19" s="183"/>
      <c r="F19" s="183"/>
      <c r="G19" s="183"/>
      <c r="H19" s="183"/>
      <c r="I19" s="183"/>
      <c r="J19" s="183"/>
    </row>
    <row r="20" spans="2:10" s="10" customFormat="1" ht="50.1" customHeight="1">
      <c r="B20" s="184" t="s">
        <v>10</v>
      </c>
      <c r="C20" s="185"/>
      <c r="D20" s="184" t="s">
        <v>11</v>
      </c>
      <c r="E20" s="186"/>
      <c r="F20" s="186"/>
      <c r="G20" s="185"/>
      <c r="H20" s="36" t="s">
        <v>144</v>
      </c>
      <c r="I20" s="36" t="s">
        <v>145</v>
      </c>
      <c r="J20" s="36" t="s">
        <v>146</v>
      </c>
    </row>
    <row r="21" spans="2:10" ht="15.75" customHeight="1">
      <c r="B21" s="37" t="s">
        <v>15</v>
      </c>
      <c r="C21" s="38" t="s">
        <v>147</v>
      </c>
      <c r="D21" s="169" t="s">
        <v>147</v>
      </c>
      <c r="E21" s="170"/>
      <c r="F21" s="170"/>
      <c r="G21" s="171"/>
      <c r="H21" s="39"/>
      <c r="I21" s="40">
        <f>SUM(I22,I27,I28)</f>
        <v>1929512.67</v>
      </c>
      <c r="J21" s="40">
        <f>SUM(J22,J27,J28)</f>
        <v>1460003.38</v>
      </c>
    </row>
    <row r="22" spans="2:10" ht="15.75" customHeight="1">
      <c r="B22" s="41" t="s">
        <v>17</v>
      </c>
      <c r="C22" s="42" t="s">
        <v>148</v>
      </c>
      <c r="D22" s="175" t="s">
        <v>148</v>
      </c>
      <c r="E22" s="176"/>
      <c r="F22" s="176"/>
      <c r="G22" s="177"/>
      <c r="H22" s="43"/>
      <c r="I22" s="44">
        <f>SUM(I23:I26)</f>
        <v>1837524.97</v>
      </c>
      <c r="J22" s="44">
        <f>SUM(J23:J26)</f>
        <v>1394043.76</v>
      </c>
    </row>
    <row r="23" spans="2:10" ht="15.75" customHeight="1">
      <c r="B23" s="41" t="s">
        <v>149</v>
      </c>
      <c r="C23" s="42" t="s">
        <v>85</v>
      </c>
      <c r="D23" s="175" t="s">
        <v>85</v>
      </c>
      <c r="E23" s="176"/>
      <c r="F23" s="176"/>
      <c r="G23" s="177"/>
      <c r="H23" s="43"/>
      <c r="I23" s="45">
        <v>874185.45</v>
      </c>
      <c r="J23" s="45">
        <v>648527.9</v>
      </c>
    </row>
    <row r="24" spans="2:10" ht="15.75" customHeight="1">
      <c r="B24" s="41" t="s">
        <v>150</v>
      </c>
      <c r="C24" s="46" t="s">
        <v>151</v>
      </c>
      <c r="D24" s="172" t="s">
        <v>151</v>
      </c>
      <c r="E24" s="173"/>
      <c r="F24" s="173"/>
      <c r="G24" s="174"/>
      <c r="H24" s="43"/>
      <c r="I24" s="45">
        <v>937708.3</v>
      </c>
      <c r="J24" s="45">
        <v>698789.16</v>
      </c>
    </row>
    <row r="25" spans="2:10" ht="15.75" customHeight="1">
      <c r="B25" s="41" t="s">
        <v>152</v>
      </c>
      <c r="C25" s="42" t="s">
        <v>153</v>
      </c>
      <c r="D25" s="172" t="s">
        <v>153</v>
      </c>
      <c r="E25" s="173"/>
      <c r="F25" s="173"/>
      <c r="G25" s="174"/>
      <c r="H25" s="43"/>
      <c r="I25" s="45">
        <v>21201.49</v>
      </c>
      <c r="J25" s="45">
        <v>39228.94</v>
      </c>
    </row>
    <row r="26" spans="2:10" ht="15.75" customHeight="1">
      <c r="B26" s="41" t="s">
        <v>154</v>
      </c>
      <c r="C26" s="46" t="s">
        <v>155</v>
      </c>
      <c r="D26" s="172" t="s">
        <v>155</v>
      </c>
      <c r="E26" s="173"/>
      <c r="F26" s="173"/>
      <c r="G26" s="174"/>
      <c r="H26" s="43"/>
      <c r="I26" s="45">
        <v>4429.7299999999996</v>
      </c>
      <c r="J26" s="45">
        <v>7497.76</v>
      </c>
    </row>
    <row r="27" spans="2:10" ht="15.75" customHeight="1">
      <c r="B27" s="41" t="s">
        <v>30</v>
      </c>
      <c r="C27" s="42" t="s">
        <v>156</v>
      </c>
      <c r="D27" s="172" t="s">
        <v>156</v>
      </c>
      <c r="E27" s="173"/>
      <c r="F27" s="173"/>
      <c r="G27" s="174"/>
      <c r="H27" s="43"/>
      <c r="I27" s="44"/>
      <c r="J27" s="47"/>
    </row>
    <row r="28" spans="2:10" ht="15.75" customHeight="1">
      <c r="B28" s="41" t="s">
        <v>50</v>
      </c>
      <c r="C28" s="42" t="s">
        <v>157</v>
      </c>
      <c r="D28" s="172" t="s">
        <v>157</v>
      </c>
      <c r="E28" s="173"/>
      <c r="F28" s="173"/>
      <c r="G28" s="174"/>
      <c r="H28" s="43" t="s">
        <v>275</v>
      </c>
      <c r="I28" s="44">
        <f>SUM(I29)+SUM(I30)</f>
        <v>91987.7</v>
      </c>
      <c r="J28" s="44">
        <f>SUM(J29)+SUM(J30)</f>
        <v>65959.62</v>
      </c>
    </row>
    <row r="29" spans="2:10" ht="15.75" customHeight="1">
      <c r="B29" s="41" t="s">
        <v>158</v>
      </c>
      <c r="C29" s="46" t="s">
        <v>159</v>
      </c>
      <c r="D29" s="172" t="s">
        <v>159</v>
      </c>
      <c r="E29" s="173"/>
      <c r="F29" s="173"/>
      <c r="G29" s="174"/>
      <c r="H29" s="43"/>
      <c r="I29" s="45">
        <v>91987.7</v>
      </c>
      <c r="J29" s="45">
        <v>65959.62</v>
      </c>
    </row>
    <row r="30" spans="2:10" ht="15.75" customHeight="1">
      <c r="B30" s="41" t="s">
        <v>160</v>
      </c>
      <c r="C30" s="46" t="s">
        <v>161</v>
      </c>
      <c r="D30" s="172" t="s">
        <v>161</v>
      </c>
      <c r="E30" s="173"/>
      <c r="F30" s="173"/>
      <c r="G30" s="174"/>
      <c r="H30" s="43"/>
      <c r="I30" s="45" t="s">
        <v>21</v>
      </c>
      <c r="J30" s="45" t="s">
        <v>21</v>
      </c>
    </row>
    <row r="31" spans="2:10" ht="15.75" customHeight="1">
      <c r="B31" s="37" t="s">
        <v>56</v>
      </c>
      <c r="C31" s="38" t="s">
        <v>162</v>
      </c>
      <c r="D31" s="169" t="s">
        <v>162</v>
      </c>
      <c r="E31" s="170"/>
      <c r="F31" s="170"/>
      <c r="G31" s="171"/>
      <c r="H31" s="39" t="s">
        <v>276</v>
      </c>
      <c r="I31" s="40">
        <f>SUM(I32:I45)</f>
        <v>1915980.83</v>
      </c>
      <c r="J31" s="40">
        <f>SUM(J32:J45)</f>
        <v>1450811.79</v>
      </c>
    </row>
    <row r="32" spans="2:10" ht="15.75" customHeight="1">
      <c r="B32" s="41" t="s">
        <v>17</v>
      </c>
      <c r="C32" s="42" t="s">
        <v>163</v>
      </c>
      <c r="D32" s="172" t="s">
        <v>164</v>
      </c>
      <c r="E32" s="173"/>
      <c r="F32" s="173"/>
      <c r="G32" s="174"/>
      <c r="H32" s="43"/>
      <c r="I32" s="45">
        <v>1525657.23</v>
      </c>
      <c r="J32" s="45">
        <v>1134213.8</v>
      </c>
    </row>
    <row r="33" spans="2:10" ht="15.75" customHeight="1">
      <c r="B33" s="41" t="s">
        <v>30</v>
      </c>
      <c r="C33" s="42" t="s">
        <v>165</v>
      </c>
      <c r="D33" s="172" t="s">
        <v>166</v>
      </c>
      <c r="E33" s="173"/>
      <c r="F33" s="173"/>
      <c r="G33" s="174"/>
      <c r="H33" s="43"/>
      <c r="I33" s="45">
        <v>62904.23</v>
      </c>
      <c r="J33" s="45">
        <v>43771.93</v>
      </c>
    </row>
    <row r="34" spans="2:10" ht="15.75" customHeight="1">
      <c r="B34" s="41" t="s">
        <v>50</v>
      </c>
      <c r="C34" s="42" t="s">
        <v>167</v>
      </c>
      <c r="D34" s="172" t="s">
        <v>168</v>
      </c>
      <c r="E34" s="173"/>
      <c r="F34" s="173"/>
      <c r="G34" s="174"/>
      <c r="H34" s="43"/>
      <c r="I34" s="45">
        <v>113168.96000000001</v>
      </c>
      <c r="J34" s="45">
        <v>96204.22</v>
      </c>
    </row>
    <row r="35" spans="2:10" ht="15.75" customHeight="1">
      <c r="B35" s="41" t="s">
        <v>52</v>
      </c>
      <c r="C35" s="42" t="s">
        <v>169</v>
      </c>
      <c r="D35" s="175" t="s">
        <v>170</v>
      </c>
      <c r="E35" s="176"/>
      <c r="F35" s="176"/>
      <c r="G35" s="177"/>
      <c r="H35" s="43"/>
      <c r="I35" s="45">
        <v>496.83</v>
      </c>
      <c r="J35" s="45">
        <v>89.25</v>
      </c>
    </row>
    <row r="36" spans="2:10" ht="15.75" customHeight="1">
      <c r="B36" s="41" t="s">
        <v>54</v>
      </c>
      <c r="C36" s="42" t="s">
        <v>171</v>
      </c>
      <c r="D36" s="175" t="s">
        <v>172</v>
      </c>
      <c r="E36" s="176"/>
      <c r="F36" s="176"/>
      <c r="G36" s="177"/>
      <c r="H36" s="43"/>
      <c r="I36" s="45">
        <v>25266.54</v>
      </c>
      <c r="J36" s="45">
        <v>13688.81</v>
      </c>
    </row>
    <row r="37" spans="2:10" ht="15.75" customHeight="1">
      <c r="B37" s="41" t="s">
        <v>173</v>
      </c>
      <c r="C37" s="42" t="s">
        <v>174</v>
      </c>
      <c r="D37" s="175" t="s">
        <v>175</v>
      </c>
      <c r="E37" s="176"/>
      <c r="F37" s="176"/>
      <c r="G37" s="177"/>
      <c r="H37" s="43"/>
      <c r="I37" s="45">
        <v>3162.77</v>
      </c>
      <c r="J37" s="45">
        <v>1549.18</v>
      </c>
    </row>
    <row r="38" spans="2:10" ht="15.75" customHeight="1">
      <c r="B38" s="41" t="s">
        <v>176</v>
      </c>
      <c r="C38" s="42" t="s">
        <v>177</v>
      </c>
      <c r="D38" s="175" t="s">
        <v>178</v>
      </c>
      <c r="E38" s="176"/>
      <c r="F38" s="176"/>
      <c r="G38" s="177"/>
      <c r="H38" s="43"/>
      <c r="I38" s="45">
        <v>17819.21</v>
      </c>
      <c r="J38" s="45">
        <v>5020.83</v>
      </c>
    </row>
    <row r="39" spans="2:10" ht="15.75" customHeight="1">
      <c r="B39" s="41" t="s">
        <v>179</v>
      </c>
      <c r="C39" s="42" t="s">
        <v>180</v>
      </c>
      <c r="D39" s="172" t="s">
        <v>180</v>
      </c>
      <c r="E39" s="173"/>
      <c r="F39" s="173"/>
      <c r="G39" s="174"/>
      <c r="H39" s="43"/>
      <c r="I39" s="45" t="s">
        <v>21</v>
      </c>
      <c r="J39" s="45" t="s">
        <v>21</v>
      </c>
    </row>
    <row r="40" spans="2:10" ht="15.75" customHeight="1">
      <c r="B40" s="41" t="s">
        <v>181</v>
      </c>
      <c r="C40" s="42" t="s">
        <v>182</v>
      </c>
      <c r="D40" s="175" t="s">
        <v>182</v>
      </c>
      <c r="E40" s="176"/>
      <c r="F40" s="176"/>
      <c r="G40" s="177"/>
      <c r="H40" s="43"/>
      <c r="I40" s="45">
        <v>128687.33</v>
      </c>
      <c r="J40" s="45">
        <v>129677.1</v>
      </c>
    </row>
    <row r="41" spans="2:10" ht="15.75" customHeight="1">
      <c r="B41" s="41" t="s">
        <v>183</v>
      </c>
      <c r="C41" s="42" t="s">
        <v>184</v>
      </c>
      <c r="D41" s="172" t="s">
        <v>185</v>
      </c>
      <c r="E41" s="173"/>
      <c r="F41" s="173"/>
      <c r="G41" s="174"/>
      <c r="H41" s="43"/>
      <c r="I41" s="45">
        <v>2520</v>
      </c>
      <c r="J41" s="45" t="s">
        <v>21</v>
      </c>
    </row>
    <row r="42" spans="2:10" ht="15.75" customHeight="1">
      <c r="B42" s="41" t="s">
        <v>186</v>
      </c>
      <c r="C42" s="42" t="s">
        <v>187</v>
      </c>
      <c r="D42" s="172" t="s">
        <v>188</v>
      </c>
      <c r="E42" s="173"/>
      <c r="F42" s="173"/>
      <c r="G42" s="174"/>
      <c r="H42" s="43"/>
      <c r="I42" s="45">
        <v>0</v>
      </c>
      <c r="J42" s="45">
        <v>0</v>
      </c>
    </row>
    <row r="43" spans="2:10" ht="15.75" customHeight="1">
      <c r="B43" s="41" t="s">
        <v>189</v>
      </c>
      <c r="C43" s="42" t="s">
        <v>190</v>
      </c>
      <c r="D43" s="172" t="s">
        <v>191</v>
      </c>
      <c r="E43" s="173"/>
      <c r="F43" s="173"/>
      <c r="G43" s="174"/>
      <c r="H43" s="43"/>
      <c r="I43" s="45" t="s">
        <v>21</v>
      </c>
      <c r="J43" s="45" t="s">
        <v>21</v>
      </c>
    </row>
    <row r="44" spans="2:10" ht="15.75" customHeight="1">
      <c r="B44" s="41" t="s">
        <v>192</v>
      </c>
      <c r="C44" s="42" t="s">
        <v>193</v>
      </c>
      <c r="D44" s="172" t="s">
        <v>194</v>
      </c>
      <c r="E44" s="173"/>
      <c r="F44" s="173"/>
      <c r="G44" s="174"/>
      <c r="H44" s="43"/>
      <c r="I44" s="45">
        <v>35076.17</v>
      </c>
      <c r="J44" s="45">
        <v>26596.67</v>
      </c>
    </row>
    <row r="45" spans="2:10" ht="15.75" customHeight="1">
      <c r="B45" s="41" t="s">
        <v>195</v>
      </c>
      <c r="C45" s="42" t="s">
        <v>196</v>
      </c>
      <c r="D45" s="154" t="s">
        <v>197</v>
      </c>
      <c r="E45" s="155"/>
      <c r="F45" s="155"/>
      <c r="G45" s="156"/>
      <c r="H45" s="43"/>
      <c r="I45" s="45">
        <v>1221.56</v>
      </c>
      <c r="J45" s="45" t="s">
        <v>21</v>
      </c>
    </row>
    <row r="46" spans="2:10" ht="15.75" customHeight="1">
      <c r="B46" s="38" t="s">
        <v>58</v>
      </c>
      <c r="C46" s="48" t="s">
        <v>198</v>
      </c>
      <c r="D46" s="160" t="s">
        <v>198</v>
      </c>
      <c r="E46" s="161"/>
      <c r="F46" s="161"/>
      <c r="G46" s="162"/>
      <c r="H46" s="39"/>
      <c r="I46" s="40">
        <f>I21-I31</f>
        <v>13531.839999999851</v>
      </c>
      <c r="J46" s="40">
        <f>J21-J31</f>
        <v>9191.589999999851</v>
      </c>
    </row>
    <row r="47" spans="2:10" ht="15.75" customHeight="1">
      <c r="B47" s="38" t="s">
        <v>83</v>
      </c>
      <c r="C47" s="38" t="s">
        <v>199</v>
      </c>
      <c r="D47" s="163" t="s">
        <v>199</v>
      </c>
      <c r="E47" s="164"/>
      <c r="F47" s="164"/>
      <c r="G47" s="165"/>
      <c r="H47" s="49"/>
      <c r="I47" s="40">
        <f>IF(TYPE(I48)=1,I48,0)+IF(TYPE(I49)=1,I49,0)-IF(TYPE(I50)=1,I50,0)</f>
        <v>0</v>
      </c>
      <c r="J47" s="40">
        <f>IF(TYPE(J48)=1,J48,0)+IF(TYPE(J49)=1,J49,0)-IF(TYPE(J50)=1,J50,0)</f>
        <v>0</v>
      </c>
    </row>
    <row r="48" spans="2:10" ht="15.75" customHeight="1">
      <c r="B48" s="46" t="s">
        <v>200</v>
      </c>
      <c r="C48" s="42" t="s">
        <v>201</v>
      </c>
      <c r="D48" s="154" t="s">
        <v>202</v>
      </c>
      <c r="E48" s="155"/>
      <c r="F48" s="155"/>
      <c r="G48" s="156"/>
      <c r="H48" s="50"/>
      <c r="I48" s="44"/>
      <c r="J48" s="45"/>
    </row>
    <row r="49" spans="2:10" ht="15.75" customHeight="1">
      <c r="B49" s="46" t="s">
        <v>30</v>
      </c>
      <c r="C49" s="42" t="s">
        <v>203</v>
      </c>
      <c r="D49" s="154" t="s">
        <v>203</v>
      </c>
      <c r="E49" s="155"/>
      <c r="F49" s="155"/>
      <c r="G49" s="156"/>
      <c r="H49" s="50"/>
      <c r="I49" s="45"/>
      <c r="J49" s="45"/>
    </row>
    <row r="50" spans="2:10" ht="15.75" customHeight="1">
      <c r="B50" s="46" t="s">
        <v>204</v>
      </c>
      <c r="C50" s="42" t="s">
        <v>205</v>
      </c>
      <c r="D50" s="154" t="s">
        <v>206</v>
      </c>
      <c r="E50" s="155"/>
      <c r="F50" s="155"/>
      <c r="G50" s="156"/>
      <c r="H50" s="50"/>
      <c r="I50" s="45" t="s">
        <v>21</v>
      </c>
      <c r="J50" s="45" t="s">
        <v>21</v>
      </c>
    </row>
    <row r="51" spans="2:10" ht="15.75" customHeight="1">
      <c r="B51" s="38" t="s">
        <v>90</v>
      </c>
      <c r="C51" s="48" t="s">
        <v>207</v>
      </c>
      <c r="D51" s="160" t="s">
        <v>207</v>
      </c>
      <c r="E51" s="161"/>
      <c r="F51" s="161"/>
      <c r="G51" s="162"/>
      <c r="H51" s="49"/>
      <c r="I51" s="45">
        <v>0</v>
      </c>
      <c r="J51" s="45">
        <v>0</v>
      </c>
    </row>
    <row r="52" spans="2:10" ht="30" customHeight="1">
      <c r="B52" s="38" t="s">
        <v>117</v>
      </c>
      <c r="C52" s="48" t="s">
        <v>208</v>
      </c>
      <c r="D52" s="166" t="s">
        <v>208</v>
      </c>
      <c r="E52" s="167"/>
      <c r="F52" s="167"/>
      <c r="G52" s="168"/>
      <c r="H52" s="49"/>
      <c r="I52" s="45" t="s">
        <v>21</v>
      </c>
      <c r="J52" s="45" t="s">
        <v>21</v>
      </c>
    </row>
    <row r="53" spans="2:10" ht="15.75" customHeight="1">
      <c r="B53" s="38" t="s">
        <v>129</v>
      </c>
      <c r="C53" s="48" t="s">
        <v>209</v>
      </c>
      <c r="D53" s="160" t="s">
        <v>209</v>
      </c>
      <c r="E53" s="161"/>
      <c r="F53" s="161"/>
      <c r="G53" s="162"/>
      <c r="H53" s="49"/>
      <c r="I53" s="45" t="s">
        <v>21</v>
      </c>
      <c r="J53" s="45" t="s">
        <v>21</v>
      </c>
    </row>
    <row r="54" spans="2:10" ht="30" customHeight="1">
      <c r="B54" s="38" t="s">
        <v>210</v>
      </c>
      <c r="C54" s="38" t="s">
        <v>211</v>
      </c>
      <c r="D54" s="169" t="s">
        <v>211</v>
      </c>
      <c r="E54" s="170"/>
      <c r="F54" s="170"/>
      <c r="G54" s="171"/>
      <c r="H54" s="49"/>
      <c r="I54" s="40">
        <f>SUM(I46,I47,I51,I52,I53)</f>
        <v>13531.839999999851</v>
      </c>
      <c r="J54" s="40">
        <f>SUM(J46,J47,J51,J52,J53)</f>
        <v>9191.589999999851</v>
      </c>
    </row>
    <row r="55" spans="2:10" ht="15.75" customHeight="1">
      <c r="B55" s="38" t="s">
        <v>17</v>
      </c>
      <c r="C55" s="38" t="s">
        <v>212</v>
      </c>
      <c r="D55" s="163" t="s">
        <v>212</v>
      </c>
      <c r="E55" s="164"/>
      <c r="F55" s="164"/>
      <c r="G55" s="165"/>
      <c r="H55" s="49"/>
      <c r="I55" s="45" t="s">
        <v>21</v>
      </c>
      <c r="J55" s="45" t="s">
        <v>21</v>
      </c>
    </row>
    <row r="56" spans="2:10" ht="15.75" customHeight="1">
      <c r="B56" s="38" t="s">
        <v>213</v>
      </c>
      <c r="C56" s="48" t="s">
        <v>214</v>
      </c>
      <c r="D56" s="160" t="s">
        <v>214</v>
      </c>
      <c r="E56" s="161"/>
      <c r="F56" s="161"/>
      <c r="G56" s="162"/>
      <c r="H56" s="49"/>
      <c r="I56" s="40">
        <f>SUM(I54,I55)</f>
        <v>13531.839999999851</v>
      </c>
      <c r="J56" s="40">
        <f>SUM(J54,J55)</f>
        <v>9191.589999999851</v>
      </c>
    </row>
    <row r="57" spans="2:10" ht="15.75" customHeight="1">
      <c r="B57" s="46" t="s">
        <v>17</v>
      </c>
      <c r="C57" s="42" t="s">
        <v>215</v>
      </c>
      <c r="D57" s="154" t="s">
        <v>215</v>
      </c>
      <c r="E57" s="155"/>
      <c r="F57" s="155"/>
      <c r="G57" s="156"/>
      <c r="H57" s="50"/>
      <c r="I57" s="44"/>
      <c r="J57" s="44"/>
    </row>
    <row r="58" spans="2:10" ht="15.75" customHeight="1">
      <c r="B58" s="46" t="s">
        <v>30</v>
      </c>
      <c r="C58" s="42" t="s">
        <v>216</v>
      </c>
      <c r="D58" s="154" t="s">
        <v>216</v>
      </c>
      <c r="E58" s="155"/>
      <c r="F58" s="155"/>
      <c r="G58" s="156"/>
      <c r="H58" s="50"/>
      <c r="I58" s="44"/>
      <c r="J58" s="44"/>
    </row>
    <row r="59" spans="2:10">
      <c r="B59" s="2"/>
      <c r="C59" s="2"/>
      <c r="D59" s="2"/>
      <c r="E59" s="2"/>
    </row>
    <row r="60" spans="2:10" ht="15.75" customHeight="1">
      <c r="B60" s="157" t="s">
        <v>264</v>
      </c>
      <c r="C60" s="157"/>
      <c r="D60" s="157"/>
      <c r="E60" s="157"/>
      <c r="F60" s="157"/>
      <c r="G60" s="157"/>
      <c r="H60" s="51"/>
      <c r="I60" s="158" t="s">
        <v>263</v>
      </c>
      <c r="J60" s="158"/>
    </row>
    <row r="61" spans="2:10" s="9" customFormat="1" ht="18.75" customHeight="1">
      <c r="B61" s="152" t="s">
        <v>217</v>
      </c>
      <c r="C61" s="152"/>
      <c r="D61" s="152"/>
      <c r="E61" s="152"/>
      <c r="F61" s="152"/>
      <c r="G61" s="152"/>
      <c r="H61" s="11" t="s">
        <v>133</v>
      </c>
      <c r="I61" s="153" t="s">
        <v>134</v>
      </c>
      <c r="J61" s="153"/>
    </row>
    <row r="62" spans="2:10" s="9" customFormat="1" ht="10.5" customHeight="1">
      <c r="B62" s="25"/>
      <c r="C62" s="25"/>
      <c r="D62" s="25"/>
      <c r="E62" s="25"/>
      <c r="F62" s="25"/>
      <c r="G62" s="25"/>
      <c r="H62" s="25"/>
      <c r="I62" s="12"/>
      <c r="J62" s="12"/>
    </row>
    <row r="63" spans="2:10" s="9" customFormat="1" ht="15" customHeight="1">
      <c r="B63" s="159" t="s">
        <v>278</v>
      </c>
      <c r="C63" s="159"/>
      <c r="D63" s="159"/>
      <c r="E63" s="159"/>
      <c r="F63" s="159"/>
      <c r="G63" s="159"/>
      <c r="H63" s="52"/>
      <c r="I63" s="158" t="s">
        <v>279</v>
      </c>
      <c r="J63" s="158"/>
    </row>
    <row r="64" spans="2:10" s="9" customFormat="1" ht="12" customHeight="1">
      <c r="B64" s="152" t="s">
        <v>218</v>
      </c>
      <c r="C64" s="152"/>
      <c r="D64" s="152"/>
      <c r="E64" s="152"/>
      <c r="F64" s="152"/>
      <c r="G64" s="152"/>
      <c r="H64" s="11" t="s">
        <v>219</v>
      </c>
      <c r="I64" s="153" t="s">
        <v>134</v>
      </c>
      <c r="J64" s="153"/>
    </row>
    <row r="66" spans="2:2">
      <c r="B66" s="4" t="s">
        <v>136</v>
      </c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70866141732283472" right="0.70866141732283472" top="3.937007874015748E-2" bottom="3.937007874015748E-2" header="0.31496062992125984" footer="0.31496062992125984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EEED-C66E-47C9-8749-ABC4540BE659}">
  <sheetPr>
    <pageSetUpPr fitToPage="1"/>
  </sheetPr>
  <dimension ref="A1:O137"/>
  <sheetViews>
    <sheetView topLeftCell="A13" zoomScaleNormal="100" workbookViewId="0">
      <selection activeCell="G20" sqref="G20"/>
    </sheetView>
  </sheetViews>
  <sheetFormatPr defaultRowHeight="15"/>
  <cols>
    <col min="1" max="1" width="9.140625" style="7"/>
    <col min="2" max="2" width="6" style="13" customWidth="1"/>
    <col min="3" max="3" width="32.85546875" style="7" customWidth="1"/>
    <col min="4" max="11" width="15.7109375" style="7" customWidth="1"/>
    <col min="12" max="12" width="13.140625" style="7" customWidth="1"/>
    <col min="13" max="14" width="15.7109375" style="7" customWidth="1"/>
    <col min="15" max="16384" width="9.140625" style="7"/>
  </cols>
  <sheetData>
    <row r="1" spans="1:14" ht="33.75" customHeight="1"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 customHeight="1">
      <c r="J2" s="7" t="s">
        <v>220</v>
      </c>
    </row>
    <row r="3" spans="1:14" ht="15" customHeight="1">
      <c r="J3" s="7" t="s">
        <v>221</v>
      </c>
    </row>
    <row r="4" spans="1:14" s="1" customFormat="1" ht="12.75" customHeight="1">
      <c r="A4" s="16"/>
      <c r="B4" s="201" t="s">
        <v>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s="1" customFormat="1" ht="12.75" customHeight="1">
      <c r="A5" s="16"/>
      <c r="B5" s="144" t="s">
        <v>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1" customFormat="1" ht="12.75" customHeight="1">
      <c r="A6" s="16"/>
      <c r="B6" s="201" t="s">
        <v>260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" customFormat="1" ht="12.75" customHeight="1">
      <c r="A7" s="16"/>
      <c r="B7" s="140" t="s">
        <v>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1" customFormat="1" ht="12.75">
      <c r="A8" s="16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5" customHeight="1"/>
    <row r="10" spans="1:14" ht="15" customHeight="1">
      <c r="B10" s="195" t="s">
        <v>222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ht="14.25" customHeight="1">
      <c r="B11" s="195" t="s">
        <v>223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</row>
    <row r="12" spans="1:14" ht="15" customHeight="1"/>
    <row r="13" spans="1:14" s="1" customFormat="1" ht="12.75" customHeight="1">
      <c r="A13" s="16"/>
      <c r="B13" s="142" t="s">
        <v>261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s="1" customFormat="1" ht="12.75">
      <c r="A14" s="16"/>
      <c r="B14" s="22"/>
      <c r="C14" s="17"/>
      <c r="D14" s="17"/>
      <c r="E14" s="17"/>
      <c r="F14" s="17"/>
      <c r="G14" s="18"/>
      <c r="H14" s="18"/>
    </row>
    <row r="15" spans="1:14" s="1" customFormat="1" ht="12.75" customHeight="1">
      <c r="A15" s="16"/>
      <c r="B15" s="143" t="s">
        <v>262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s="1" customFormat="1" ht="12.75">
      <c r="A16" s="16"/>
      <c r="B16" s="144" t="s">
        <v>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2:14" ht="15" customHeight="1">
      <c r="B17" s="195" t="s">
        <v>224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2:14" ht="5.25" customHeight="1"/>
    <row r="19" spans="2:14" ht="15" customHeight="1">
      <c r="B19" s="196" t="s">
        <v>10</v>
      </c>
      <c r="C19" s="196" t="s">
        <v>225</v>
      </c>
      <c r="D19" s="196" t="s">
        <v>226</v>
      </c>
      <c r="E19" s="198" t="s">
        <v>227</v>
      </c>
      <c r="F19" s="199"/>
      <c r="G19" s="199"/>
      <c r="H19" s="199"/>
      <c r="I19" s="199"/>
      <c r="J19" s="199"/>
      <c r="K19" s="199"/>
      <c r="L19" s="199"/>
      <c r="M19" s="200"/>
      <c r="N19" s="196" t="s">
        <v>228</v>
      </c>
    </row>
    <row r="20" spans="2:14" ht="123" customHeight="1">
      <c r="B20" s="197"/>
      <c r="C20" s="197"/>
      <c r="D20" s="197"/>
      <c r="E20" s="26" t="s">
        <v>229</v>
      </c>
      <c r="F20" s="26" t="s">
        <v>230</v>
      </c>
      <c r="G20" s="26" t="s">
        <v>231</v>
      </c>
      <c r="H20" s="26" t="s">
        <v>232</v>
      </c>
      <c r="I20" s="26" t="s">
        <v>233</v>
      </c>
      <c r="J20" s="14" t="s">
        <v>234</v>
      </c>
      <c r="K20" s="26" t="s">
        <v>235</v>
      </c>
      <c r="L20" s="26" t="s">
        <v>236</v>
      </c>
      <c r="M20" s="27" t="s">
        <v>237</v>
      </c>
      <c r="N20" s="197"/>
    </row>
    <row r="21" spans="2:14" ht="15" customHeight="1">
      <c r="B21" s="28">
        <v>1</v>
      </c>
      <c r="C21" s="28">
        <v>2</v>
      </c>
      <c r="D21" s="28">
        <v>3</v>
      </c>
      <c r="E21" s="28">
        <v>4</v>
      </c>
      <c r="F21" s="28">
        <v>5</v>
      </c>
      <c r="G21" s="28">
        <v>6</v>
      </c>
      <c r="H21" s="28">
        <v>7</v>
      </c>
      <c r="I21" s="28">
        <v>8</v>
      </c>
      <c r="J21" s="28">
        <v>9</v>
      </c>
      <c r="K21" s="28">
        <v>10</v>
      </c>
      <c r="L21" s="29" t="s">
        <v>238</v>
      </c>
      <c r="M21" s="28">
        <v>12</v>
      </c>
      <c r="N21" s="28">
        <v>13</v>
      </c>
    </row>
    <row r="22" spans="2:14" ht="71.25" customHeight="1">
      <c r="B22" s="30" t="s">
        <v>239</v>
      </c>
      <c r="C22" s="31" t="s">
        <v>240</v>
      </c>
      <c r="D22" s="32">
        <f t="shared" ref="D22:M22" si="0">SUM(D23:D24)</f>
        <v>128979.76</v>
      </c>
      <c r="E22" s="32">
        <f t="shared" si="0"/>
        <v>766366.20000000007</v>
      </c>
      <c r="F22" s="32">
        <f t="shared" si="0"/>
        <v>0</v>
      </c>
      <c r="G22" s="32">
        <f t="shared" si="0"/>
        <v>4214.91</v>
      </c>
      <c r="H22" s="32">
        <f t="shared" si="0"/>
        <v>0</v>
      </c>
      <c r="I22" s="32">
        <f t="shared" si="0"/>
        <v>0</v>
      </c>
      <c r="J22" s="32">
        <f t="shared" si="0"/>
        <v>-772582.97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>
        <f t="shared" ref="N22:N34" si="1">SUM(D22:M22)</f>
        <v>126977.90000000014</v>
      </c>
    </row>
    <row r="23" spans="2:14" ht="15" customHeight="1">
      <c r="B23" s="33" t="s">
        <v>241</v>
      </c>
      <c r="C23" s="34" t="s">
        <v>242</v>
      </c>
      <c r="D23" s="35">
        <v>128979.76</v>
      </c>
      <c r="E23" s="35">
        <v>4685.68</v>
      </c>
      <c r="F23" s="35">
        <v>36273.53</v>
      </c>
      <c r="G23" s="35">
        <v>4214.91</v>
      </c>
      <c r="H23" s="35" t="s">
        <v>21</v>
      </c>
      <c r="I23" s="35" t="s">
        <v>21</v>
      </c>
      <c r="J23" s="35">
        <v>-47458.94</v>
      </c>
      <c r="K23" s="35" t="s">
        <v>21</v>
      </c>
      <c r="L23" s="35" t="s">
        <v>21</v>
      </c>
      <c r="M23" s="35">
        <v>0</v>
      </c>
      <c r="N23" s="35">
        <f t="shared" si="1"/>
        <v>126694.94</v>
      </c>
    </row>
    <row r="24" spans="2:14" ht="15" customHeight="1">
      <c r="B24" s="33" t="s">
        <v>243</v>
      </c>
      <c r="C24" s="34" t="s">
        <v>244</v>
      </c>
      <c r="D24" s="35">
        <v>0</v>
      </c>
      <c r="E24" s="35">
        <v>761680.52</v>
      </c>
      <c r="F24" s="35">
        <v>-36273.53</v>
      </c>
      <c r="G24" s="35" t="s">
        <v>21</v>
      </c>
      <c r="H24" s="35" t="s">
        <v>21</v>
      </c>
      <c r="I24" s="35" t="s">
        <v>21</v>
      </c>
      <c r="J24" s="35">
        <v>-725124.03</v>
      </c>
      <c r="K24" s="35" t="s">
        <v>21</v>
      </c>
      <c r="L24" s="35" t="s">
        <v>21</v>
      </c>
      <c r="M24" s="35">
        <v>0</v>
      </c>
      <c r="N24" s="35">
        <f t="shared" si="1"/>
        <v>282.95999999996275</v>
      </c>
    </row>
    <row r="25" spans="2:14" ht="74.25" customHeight="1">
      <c r="B25" s="30" t="s">
        <v>245</v>
      </c>
      <c r="C25" s="31" t="s">
        <v>246</v>
      </c>
      <c r="D25" s="32">
        <f t="shared" ref="D25:M25" si="2">SUM(D26:D27)</f>
        <v>1638955.84</v>
      </c>
      <c r="E25" s="32">
        <f t="shared" si="2"/>
        <v>862834.75</v>
      </c>
      <c r="F25" s="32">
        <f t="shared" si="2"/>
        <v>0</v>
      </c>
      <c r="G25" s="32">
        <f t="shared" si="2"/>
        <v>351.55</v>
      </c>
      <c r="H25" s="32">
        <f t="shared" si="2"/>
        <v>0</v>
      </c>
      <c r="I25" s="32">
        <f t="shared" si="2"/>
        <v>0</v>
      </c>
      <c r="J25" s="32">
        <f t="shared" si="2"/>
        <v>-886323.52</v>
      </c>
      <c r="K25" s="32">
        <f t="shared" si="2"/>
        <v>0</v>
      </c>
      <c r="L25" s="32">
        <f t="shared" si="2"/>
        <v>-6873.67</v>
      </c>
      <c r="M25" s="32">
        <f t="shared" si="2"/>
        <v>0</v>
      </c>
      <c r="N25" s="32">
        <f t="shared" si="1"/>
        <v>1608944.9499999997</v>
      </c>
    </row>
    <row r="26" spans="2:14" ht="15" customHeight="1">
      <c r="B26" s="33" t="s">
        <v>247</v>
      </c>
      <c r="C26" s="34" t="s">
        <v>242</v>
      </c>
      <c r="D26" s="35">
        <v>1631127.23</v>
      </c>
      <c r="E26" s="35">
        <v>47777.94</v>
      </c>
      <c r="F26" s="35">
        <v>2359.87</v>
      </c>
      <c r="G26" s="35">
        <v>351.55</v>
      </c>
      <c r="H26" s="35" t="s">
        <v>21</v>
      </c>
      <c r="I26" s="35" t="s">
        <v>21</v>
      </c>
      <c r="J26" s="35">
        <v>-75751.06</v>
      </c>
      <c r="K26" s="35" t="s">
        <v>21</v>
      </c>
      <c r="L26" s="35">
        <v>-6873.67</v>
      </c>
      <c r="M26" s="35">
        <v>0</v>
      </c>
      <c r="N26" s="35">
        <f t="shared" si="1"/>
        <v>1598991.86</v>
      </c>
    </row>
    <row r="27" spans="2:14" ht="15" customHeight="1">
      <c r="B27" s="33" t="s">
        <v>248</v>
      </c>
      <c r="C27" s="34" t="s">
        <v>244</v>
      </c>
      <c r="D27" s="35">
        <v>7828.61</v>
      </c>
      <c r="E27" s="35">
        <v>815056.81</v>
      </c>
      <c r="F27" s="35">
        <v>-2359.87</v>
      </c>
      <c r="G27" s="35" t="s">
        <v>21</v>
      </c>
      <c r="H27" s="35" t="s">
        <v>21</v>
      </c>
      <c r="I27" s="35" t="s">
        <v>21</v>
      </c>
      <c r="J27" s="35">
        <v>-810572.46</v>
      </c>
      <c r="K27" s="35" t="s">
        <v>21</v>
      </c>
      <c r="L27" s="35" t="s">
        <v>21</v>
      </c>
      <c r="M27" s="35">
        <v>0</v>
      </c>
      <c r="N27" s="35">
        <f t="shared" si="1"/>
        <v>9953.0900000000838</v>
      </c>
    </row>
    <row r="28" spans="2:14" ht="114.75" customHeight="1">
      <c r="B28" s="30" t="s">
        <v>249</v>
      </c>
      <c r="C28" s="31" t="s">
        <v>250</v>
      </c>
      <c r="D28" s="32">
        <f t="shared" ref="D28:M28" si="3">SUM(D29:D30)</f>
        <v>65836.48000000001</v>
      </c>
      <c r="E28" s="32">
        <f t="shared" si="3"/>
        <v>5573.0200000000013</v>
      </c>
      <c r="F28" s="32">
        <f t="shared" si="3"/>
        <v>0</v>
      </c>
      <c r="G28" s="32">
        <f t="shared" si="3"/>
        <v>129.47999999999999</v>
      </c>
      <c r="H28" s="32">
        <f t="shared" si="3"/>
        <v>0</v>
      </c>
      <c r="I28" s="32">
        <f t="shared" si="3"/>
        <v>0</v>
      </c>
      <c r="J28" s="32">
        <f t="shared" si="3"/>
        <v>-21201.49</v>
      </c>
      <c r="K28" s="32">
        <f t="shared" si="3"/>
        <v>0</v>
      </c>
      <c r="L28" s="32">
        <f t="shared" si="3"/>
        <v>0</v>
      </c>
      <c r="M28" s="32">
        <f t="shared" si="3"/>
        <v>0</v>
      </c>
      <c r="N28" s="32">
        <f t="shared" si="1"/>
        <v>50337.490000000005</v>
      </c>
    </row>
    <row r="29" spans="2:14" ht="15" customHeight="1">
      <c r="B29" s="33" t="s">
        <v>251</v>
      </c>
      <c r="C29" s="34" t="s">
        <v>242</v>
      </c>
      <c r="D29" s="35">
        <v>59970.55</v>
      </c>
      <c r="E29" s="35">
        <v>4.8316906031687004E-13</v>
      </c>
      <c r="F29" s="35">
        <v>5843.42</v>
      </c>
      <c r="G29" s="35">
        <v>129.47999999999999</v>
      </c>
      <c r="H29" s="35" t="s">
        <v>21</v>
      </c>
      <c r="I29" s="35" t="s">
        <v>21</v>
      </c>
      <c r="J29" s="35">
        <v>-17010.13</v>
      </c>
      <c r="K29" s="35" t="s">
        <v>21</v>
      </c>
      <c r="L29" s="35" t="s">
        <v>21</v>
      </c>
      <c r="M29" s="35" t="s">
        <v>21</v>
      </c>
      <c r="N29" s="35">
        <f t="shared" si="1"/>
        <v>48933.319999999992</v>
      </c>
    </row>
    <row r="30" spans="2:14" ht="15" customHeight="1">
      <c r="B30" s="33" t="s">
        <v>252</v>
      </c>
      <c r="C30" s="34" t="s">
        <v>244</v>
      </c>
      <c r="D30" s="35">
        <v>5865.93</v>
      </c>
      <c r="E30" s="35">
        <v>5573.02</v>
      </c>
      <c r="F30" s="35">
        <v>-5843.42</v>
      </c>
      <c r="G30" s="35" t="s">
        <v>21</v>
      </c>
      <c r="H30" s="35" t="s">
        <v>21</v>
      </c>
      <c r="I30" s="35" t="s">
        <v>21</v>
      </c>
      <c r="J30" s="35">
        <v>-4191.3599999999997</v>
      </c>
      <c r="K30" s="35" t="s">
        <v>21</v>
      </c>
      <c r="L30" s="35" t="s">
        <v>21</v>
      </c>
      <c r="M30" s="35" t="s">
        <v>21</v>
      </c>
      <c r="N30" s="35">
        <f t="shared" si="1"/>
        <v>1404.170000000001</v>
      </c>
    </row>
    <row r="31" spans="2:14" ht="27.75" customHeight="1">
      <c r="B31" s="30" t="s">
        <v>253</v>
      </c>
      <c r="C31" s="31" t="s">
        <v>254</v>
      </c>
      <c r="D31" s="32">
        <f t="shared" ref="D31:M31" si="4">SUM(D32:D33)</f>
        <v>6603.48</v>
      </c>
      <c r="E31" s="32">
        <f t="shared" si="4"/>
        <v>3394.4</v>
      </c>
      <c r="F31" s="32">
        <f t="shared" si="4"/>
        <v>0</v>
      </c>
      <c r="G31" s="32">
        <f t="shared" si="4"/>
        <v>3581.16</v>
      </c>
      <c r="H31" s="32">
        <f t="shared" si="4"/>
        <v>0</v>
      </c>
      <c r="I31" s="32">
        <f t="shared" si="4"/>
        <v>0</v>
      </c>
      <c r="J31" s="32">
        <f t="shared" si="4"/>
        <v>-4429.7299999999996</v>
      </c>
      <c r="K31" s="32">
        <f t="shared" si="4"/>
        <v>0</v>
      </c>
      <c r="L31" s="32">
        <f t="shared" si="4"/>
        <v>0</v>
      </c>
      <c r="M31" s="32">
        <f t="shared" si="4"/>
        <v>0</v>
      </c>
      <c r="N31" s="32">
        <f t="shared" si="1"/>
        <v>9149.31</v>
      </c>
    </row>
    <row r="32" spans="2:14" ht="15" customHeight="1">
      <c r="B32" s="33" t="s">
        <v>255</v>
      </c>
      <c r="C32" s="34" t="s">
        <v>242</v>
      </c>
      <c r="D32" s="35">
        <v>2601.16</v>
      </c>
      <c r="E32" s="35">
        <v>0</v>
      </c>
      <c r="F32" s="35" t="s">
        <v>21</v>
      </c>
      <c r="G32" s="35">
        <v>3581.16</v>
      </c>
      <c r="H32" s="35" t="s">
        <v>21</v>
      </c>
      <c r="I32" s="35" t="s">
        <v>21</v>
      </c>
      <c r="J32" s="35">
        <v>-4348.53</v>
      </c>
      <c r="K32" s="35" t="s">
        <v>21</v>
      </c>
      <c r="L32" s="35" t="s">
        <v>21</v>
      </c>
      <c r="M32" s="35" t="s">
        <v>21</v>
      </c>
      <c r="N32" s="35">
        <f t="shared" si="1"/>
        <v>1833.79</v>
      </c>
    </row>
    <row r="33" spans="1:15" ht="15" customHeight="1">
      <c r="B33" s="33" t="s">
        <v>256</v>
      </c>
      <c r="C33" s="34" t="s">
        <v>244</v>
      </c>
      <c r="D33" s="35">
        <v>4002.32</v>
      </c>
      <c r="E33" s="35">
        <v>3394.4</v>
      </c>
      <c r="F33" s="35" t="s">
        <v>21</v>
      </c>
      <c r="G33" s="35" t="s">
        <v>21</v>
      </c>
      <c r="H33" s="35" t="s">
        <v>21</v>
      </c>
      <c r="I33" s="35" t="s">
        <v>21</v>
      </c>
      <c r="J33" s="35">
        <v>-81.2</v>
      </c>
      <c r="K33" s="35" t="s">
        <v>21</v>
      </c>
      <c r="L33" s="35" t="s">
        <v>21</v>
      </c>
      <c r="M33" s="35" t="s">
        <v>21</v>
      </c>
      <c r="N33" s="35">
        <f t="shared" si="1"/>
        <v>7315.52</v>
      </c>
    </row>
    <row r="34" spans="1:15" ht="28.5" customHeight="1">
      <c r="B34" s="30" t="s">
        <v>257</v>
      </c>
      <c r="C34" s="31" t="s">
        <v>258</v>
      </c>
      <c r="D34" s="32">
        <f t="shared" ref="D34:M34" si="5">SUM(D22,D25,D28,D31)</f>
        <v>1840375.56</v>
      </c>
      <c r="E34" s="32">
        <f t="shared" si="5"/>
        <v>1638168.37</v>
      </c>
      <c r="F34" s="32">
        <f t="shared" si="5"/>
        <v>0</v>
      </c>
      <c r="G34" s="32">
        <f t="shared" si="5"/>
        <v>8277.0999999999985</v>
      </c>
      <c r="H34" s="32">
        <f t="shared" si="5"/>
        <v>0</v>
      </c>
      <c r="I34" s="32">
        <f t="shared" si="5"/>
        <v>0</v>
      </c>
      <c r="J34" s="32">
        <f t="shared" si="5"/>
        <v>-1684537.71</v>
      </c>
      <c r="K34" s="32">
        <f t="shared" si="5"/>
        <v>0</v>
      </c>
      <c r="L34" s="32">
        <f t="shared" si="5"/>
        <v>-6873.67</v>
      </c>
      <c r="M34" s="32">
        <f t="shared" si="5"/>
        <v>0</v>
      </c>
      <c r="N34" s="32">
        <f t="shared" si="1"/>
        <v>1795409.6500000004</v>
      </c>
    </row>
    <row r="35" spans="1:15" ht="15" customHeight="1">
      <c r="B35" s="192" t="s">
        <v>259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5" customFormat="1" ht="15" customHeight="1">
      <c r="A36" s="15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5" customFormat="1" ht="15" customHeight="1">
      <c r="A37" s="15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5"/>
    </row>
    <row r="38" spans="1:15" s="21" customFormat="1" ht="12.75" customHeight="1">
      <c r="A38" s="15"/>
    </row>
    <row r="39" spans="1:15" ht="15" customHeight="1"/>
    <row r="40" spans="1:15" ht="15" customHeight="1"/>
    <row r="41" spans="1:15" ht="15" customHeight="1"/>
    <row r="42" spans="1:15" ht="15" customHeight="1"/>
    <row r="43" spans="1:15" ht="28.5" customHeight="1"/>
    <row r="44" spans="1:15" ht="15" customHeight="1"/>
    <row r="45" spans="1:15" ht="15" customHeight="1"/>
    <row r="46" spans="1:15" ht="1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mergeCells count="17">
    <mergeCell ref="B11:N11"/>
    <mergeCell ref="B7:N8"/>
    <mergeCell ref="B35:N37"/>
    <mergeCell ref="B5:N5"/>
    <mergeCell ref="B1:N1"/>
    <mergeCell ref="B16:N16"/>
    <mergeCell ref="B17:N17"/>
    <mergeCell ref="B19:B20"/>
    <mergeCell ref="C19:C20"/>
    <mergeCell ref="D19:D20"/>
    <mergeCell ref="E19:M19"/>
    <mergeCell ref="N19:N20"/>
    <mergeCell ref="B6:N6"/>
    <mergeCell ref="B13:N13"/>
    <mergeCell ref="B15:N15"/>
    <mergeCell ref="B4:N4"/>
    <mergeCell ref="B10:N10"/>
  </mergeCells>
  <pageMargins left="0.70866141732283472" right="0.70866141732283472" top="3.937007874015748E-2" bottom="3.937007874015748E-2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FBA</vt:lpstr>
      <vt:lpstr>VRA</vt:lpstr>
      <vt:lpstr>4 pr. FS</vt:lpstr>
      <vt:lpstr>'4 pr. FS'!Print_Area</vt:lpstr>
      <vt:lpstr>FBA!Print_Area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Juškaitė</dc:creator>
  <cp:lastModifiedBy>Dovilė Juškaitė</cp:lastModifiedBy>
  <cp:lastPrinted>2023-07-28T10:55:24Z</cp:lastPrinted>
  <dcterms:created xsi:type="dcterms:W3CDTF">2015-06-05T18:19:34Z</dcterms:created>
  <dcterms:modified xsi:type="dcterms:W3CDTF">2023-10-25T07:04:53Z</dcterms:modified>
</cp:coreProperties>
</file>