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rui\Desktop\Vėžaičiai\II ketv\"/>
    </mc:Choice>
  </mc:AlternateContent>
  <xr:revisionPtr revIDLastSave="0" documentId="13_ncr:1_{F448979F-B4E2-4018-A11C-6B15521A7636}" xr6:coauthVersionLast="47" xr6:coauthVersionMax="47" xr10:uidLastSave="{00000000-0000-0000-0000-000000000000}"/>
  <bookViews>
    <workbookView xWindow="28680" yWindow="-120" windowWidth="29040" windowHeight="15840" activeTab="1" xr2:uid="{A7262D7F-2977-447A-AFD1-E8C95A560788}"/>
  </bookViews>
  <sheets>
    <sheet name="FBA" sheetId="1" r:id="rId1"/>
    <sheet name="VRA" sheetId="2" r:id="rId2"/>
    <sheet name="2" sheetId="3" r:id="rId3"/>
  </sheets>
  <definedNames>
    <definedName name="_xlnm.Print_Titles" localSheetId="2">'2'!$10:$12</definedName>
    <definedName name="_xlnm.Print_Titles" localSheetId="0">FBA!$19:$19</definedName>
    <definedName name="_xlnm.Print_Titles" localSheetId="1">VRA!$19:$19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3" l="1"/>
  <c r="N26" i="3"/>
  <c r="M25" i="3"/>
  <c r="L25" i="3"/>
  <c r="K25" i="3"/>
  <c r="J25" i="3"/>
  <c r="I25" i="3"/>
  <c r="H25" i="3"/>
  <c r="G25" i="3"/>
  <c r="F25" i="3"/>
  <c r="E25" i="3"/>
  <c r="D25" i="3"/>
  <c r="N24" i="3"/>
  <c r="N23" i="3"/>
  <c r="M22" i="3"/>
  <c r="L22" i="3"/>
  <c r="K22" i="3"/>
  <c r="J22" i="3"/>
  <c r="I22" i="3"/>
  <c r="H22" i="3"/>
  <c r="G22" i="3"/>
  <c r="F22" i="3"/>
  <c r="E22" i="3"/>
  <c r="D22" i="3"/>
  <c r="N21" i="3"/>
  <c r="N20" i="3"/>
  <c r="M19" i="3"/>
  <c r="L19" i="3"/>
  <c r="K19" i="3"/>
  <c r="J19" i="3"/>
  <c r="I19" i="3"/>
  <c r="H19" i="3"/>
  <c r="G19" i="3"/>
  <c r="F19" i="3"/>
  <c r="E19" i="3"/>
  <c r="D19" i="3"/>
  <c r="N18" i="3"/>
  <c r="N17" i="3"/>
  <c r="M16" i="3"/>
  <c r="L16" i="3"/>
  <c r="K16" i="3"/>
  <c r="J16" i="3"/>
  <c r="I16" i="3"/>
  <c r="H16" i="3"/>
  <c r="G16" i="3"/>
  <c r="E16" i="3"/>
  <c r="D16" i="3"/>
  <c r="N15" i="3"/>
  <c r="N14" i="3"/>
  <c r="M13" i="3"/>
  <c r="M28" i="3" s="1"/>
  <c r="L13" i="3"/>
  <c r="K13" i="3"/>
  <c r="J13" i="3"/>
  <c r="J28" i="3" s="1"/>
  <c r="I13" i="3"/>
  <c r="I28" i="3" s="1"/>
  <c r="H13" i="3"/>
  <c r="H28" i="3" s="1"/>
  <c r="G13" i="3"/>
  <c r="G28" i="3" s="1"/>
  <c r="F13" i="3"/>
  <c r="E13" i="3"/>
  <c r="E28" i="3" s="1"/>
  <c r="D13" i="3"/>
  <c r="I44" i="2"/>
  <c r="I41" i="2"/>
  <c r="I40" i="2"/>
  <c r="I33" i="2"/>
  <c r="I29" i="2"/>
  <c r="I28" i="2" s="1"/>
  <c r="I21" i="2" s="1"/>
  <c r="I56" i="2" s="1"/>
  <c r="I60" i="2" s="1"/>
  <c r="I22" i="2"/>
  <c r="H79" i="1"/>
  <c r="G79" i="1"/>
  <c r="H74" i="1"/>
  <c r="H72" i="1" s="1"/>
  <c r="G74" i="1"/>
  <c r="G72" i="1" s="1"/>
  <c r="H69" i="1"/>
  <c r="H64" i="1" s="1"/>
  <c r="G69" i="1"/>
  <c r="G64" i="1" s="1"/>
  <c r="H61" i="1"/>
  <c r="G61" i="1"/>
  <c r="H53" i="1"/>
  <c r="G53" i="1"/>
  <c r="H44" i="1"/>
  <c r="H41" i="1" s="1"/>
  <c r="G44" i="1"/>
  <c r="G41" i="1" s="1"/>
  <c r="H27" i="1"/>
  <c r="G27" i="1"/>
  <c r="H22" i="1"/>
  <c r="H21" i="1" s="1"/>
  <c r="H52" i="1" s="1"/>
  <c r="G22" i="1"/>
  <c r="G21" i="1" s="1"/>
  <c r="G52" i="1" s="1"/>
  <c r="L28" i="3" l="1"/>
  <c r="K28" i="3"/>
  <c r="N25" i="3"/>
  <c r="N16" i="3"/>
  <c r="N13" i="3"/>
  <c r="F28" i="3"/>
  <c r="N22" i="3"/>
  <c r="N19" i="3"/>
  <c r="H59" i="1"/>
  <c r="H82" i="1" s="1"/>
  <c r="G59" i="1"/>
  <c r="G82" i="1" s="1"/>
  <c r="D28" i="3"/>
  <c r="N28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6EBD1AD7-B845-41D5-86F2-7268CDD2F357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1E329C67-B1A6-41C4-B0B6-482CA8C38869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32BC11DD-9752-4AB1-A799-AFCBF4C35B3B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B7AB877B-7A74-4911-BA15-3504DF21399B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8ED99A6C-6B07-49B7-98D8-5C48E1A4BAB1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067239F0-D819-4D08-839D-EB39E4E5AE1A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58E49B81-6EB0-4711-8A12-8702631E3D22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1D0758F1-536C-46D5-B042-CAE2AFE89849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8E88A71C-69CE-459C-8DCB-9D952723D17B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48C6C904-A04E-4654-A13E-312B1B9ABF57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AA0262EA-ABF5-4303-AD90-7F4D35AAA86E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356B8D32-41D8-4961-9671-99329918FEB4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0BAA31D7-62E6-4ECC-ACBC-A47550E8D605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364F7696-1BFF-4318-B0BA-4233A6879CCF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07F896AE-D1D5-4842-8D3B-55349643573C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A2F73F60-324F-4869-9668-9735BA72B202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2FBBFDE5-56FF-4A89-A880-116CCD0B239C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ACE571EC-D188-4BF7-B06A-4EB7CE35471A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02ECAE29-CA85-40AC-92DD-A2DE0DDDD841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D5BBBBD1-F825-4A45-B1DA-D16611047B07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8CDBC40B-5F5E-48A8-8A6A-09359026444E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1075DCDD-F309-40C3-ACBE-6C5057AEB77F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25797238-ADF0-48DB-BDB2-5C97B58FA764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3652FB9A-0A5E-43C2-9CA4-33ECEC360B75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BE45EE59-3217-4F62-8178-F851B02A5821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490A5000-7FE0-4C05-8AAC-F297700E430F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B03BA476-5D11-4881-9477-1274E687011F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2C144F46-4A2D-46E9-BFE5-012B93984BA0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B99BC881-06BD-44BE-B925-E979294DA09F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F7A3C86B-EF76-4BCD-8986-3F90D4186018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C9D8CA93-F51F-4741-8BE5-8D76D212090D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79FC8780-932F-474C-B49F-C3D2EF04E9BE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8896416E-B4CB-4A09-8288-583F6B08B0AC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D7C8B4C3-C7C5-488D-A10C-6C4E383067C6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C702566D-13A8-4181-B6ED-2C53A8DF3454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385DF6DD-C784-4080-AA79-C4BB139DBD77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F3444063-BA84-403D-BE26-E648B9C5CF00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4B784E6D-E1B1-4A6B-9D18-AAB34C33A159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B00CB4CB-1388-4E0B-A77A-35BD3CDDE49C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04F5A2AB-F459-4F82-B538-76FC597CD862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847493F0-AD3D-48BF-967F-64223DF6017F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4847C566-77D5-42D9-BD36-EAAB364D4637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619C1083-52CD-4467-8016-4871061F96FD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9DAC552F-116F-4A57-B13C-3A73457520BB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457951F1-B261-48D4-8A35-B177BEC62B4C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6FC551BF-22CC-481C-82FB-360A82E13CF7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FA019EC9-8859-4D46-96B8-B5103CDEDA2F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5366EA8A-6962-493D-92D4-9DD807C88E5D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D4FA0A61-4A63-4978-A244-CF1D134F435D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1099E10D-8AA3-4A50-86BD-E4F77B13391B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9F5DD95D-A463-4AD0-A7E4-5C9E772252A7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AC324CFB-2B73-4498-AD97-657F1FAACC9A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E32E3F9D-A939-4A47-926F-3BD6454B3C0A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BC35E5F8-6935-4A24-AC9B-5F3622310262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E5364289-17F9-427E-BE91-96817DBF59F3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594DE5E9-ABB7-4687-9B39-CB1057C58293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95965F36-1078-486E-8D91-5C1A104CB657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05A2D35F-C651-4CFB-949D-A73A419BEFE8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F95B444E-39CB-424F-82D6-5FFAD356408F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EB992E8F-E0B3-46CD-8A34-411A5D9D2C99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3CDD1EB1-1FBE-4C83-8321-707309E24034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F8D654DF-FD22-43C0-9E73-1B43742636E3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6EB2099E-E4AD-41A9-A78B-A8D31D4EAA16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E458443D-AF00-404E-A3BE-4E3A635EF320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9C2D8F4C-3382-4B7E-9117-29B4B8BC4BCF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4CDFE5A2-C542-453E-8845-691994DFDC16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D878E6CF-8A6B-4EA9-BB92-25177CB5E389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56028691-0DC3-48EA-A823-7BBC95CA9CE3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9FB0FE48-3B39-4E75-B184-7EC2A0AD5624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20325AB8-0AF6-4D74-81DC-474CDEFADCEC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D0FAD9B4-1F46-48B8-B334-2F068B949B08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BBC3AF34-720F-4A2A-97A0-1A4D6D6A2F20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68C7A79B-4C46-4DF1-BB08-5DC928CF614C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C1B2C71E-58A5-4CC4-9404-05F17359C6DA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949E764F-657E-49CE-ABC6-460B6DEEFDC7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00823903-F9DE-49C5-900B-BB064378D2E8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9DEE1A5C-1FA1-46C9-9765-72080416DD5E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5093F254-5271-45C0-9637-D2D495102F55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224C20F7-DA52-4118-95E8-40FE09379F36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E4EBF640-4CCD-4AF9-AF4F-36410358530A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3723E62B-B399-4353-B8A3-051AC723DF9D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CA235714-5B6D-4743-9B38-827D5EC2422E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1AC365B3-D132-424E-8FBB-A593BD608FE0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E898480F-7674-4549-AE51-8D561EEC6981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D18FFA03-D103-485E-BB9B-1940299B82D0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41951E23-2612-4D19-92F1-314B35695F4F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E7B7BCEE-BE5C-4CF4-A452-A48C09002ACD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6EACA2C3-5008-48A9-B4A2-20670356B3B3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59CDDD1A-296B-4244-B9A9-F12DCB45D43E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33384366-E0C9-49A8-B9FB-448C0013C82F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366F60A5-4285-4528-BF84-5418007A20C4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8F4B9E8A-4E7F-4DEF-879B-BC57F0843EAF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0D523AB5-718D-4CF6-83AC-DE00013F67BD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30BA5B26-F924-4884-ADBA-37C54DF975E0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0FCE1585-5822-4B75-931C-A9EA739CB052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F0630139-D582-4032-86A8-00044907DB6A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13EBDC48-DED0-412A-BF77-5EA16443DC82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AD54BEFE-FB37-4800-8D5E-9DB1FBB668AF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CBC4569A-8453-4381-94FE-C13F317D2144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0AE4CC8D-9607-4818-8325-63BC5CDD32F5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FEA79356-F4C7-4545-9455-51018B629197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57108EE8-A917-45AC-9EE7-ABCB8E5622B2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326A2967-E3F1-4BE3-A260-25271A9A5E71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3090BECB-B394-4AE6-A77D-FEFB208DC606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7DA391B3-0672-4608-A2B4-F093877115F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6" authorId="0" shapeId="0" xr:uid="{96635B88-F045-428F-BE84-C9EA5F1287AB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6" authorId="0" shapeId="0" xr:uid="{E7332981-8D28-44EF-BB64-A614E25A134E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6" authorId="0" shapeId="0" xr:uid="{471DBD34-9E05-4473-B151-AEC62036D394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6" authorId="0" shapeId="0" xr:uid="{51FD784B-0856-4C4A-A70B-DDBD78338EDD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6" authorId="0" shapeId="0" xr:uid="{C49ACFE2-6EE2-4FAC-A39C-0BD962F12453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6" authorId="0" shapeId="0" xr:uid="{69243983-F062-42CF-BD10-608604B2EF7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6" authorId="0" shapeId="0" xr:uid="{57FC0576-A1B8-4CBD-B639-4B7ED7032C85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6" authorId="0" shapeId="0" xr:uid="{DDD1E249-3EBE-4FF0-B759-4B6BD6606C9A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6" authorId="0" shapeId="0" xr:uid="{13151D3E-9BE3-4481-8FDE-AA0C9974689B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6" authorId="0" shapeId="0" xr:uid="{530BFC7F-F0DA-48D0-9ACD-8880C4FB402C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7" authorId="0" shapeId="0" xr:uid="{B2C66AC7-CFD8-40C8-BCF4-4B1822537179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7" authorId="0" shapeId="0" xr:uid="{A0494FD6-E960-4A2B-817D-FC69A461515B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7" authorId="0" shapeId="0" xr:uid="{6258BCBD-09BE-4E41-83C5-B0208F92EB07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7" authorId="0" shapeId="0" xr:uid="{B39F8D58-2699-4828-A5BD-990D4FDA612E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7" authorId="0" shapeId="0" xr:uid="{3A12B391-2E81-4784-B1EA-2AF1B59DEB2A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7" authorId="0" shapeId="0" xr:uid="{19582F5B-80E8-45B5-AF4B-AEA65CBC516D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7" authorId="0" shapeId="0" xr:uid="{1BF5EA92-017C-4AE6-B994-6674A5CF2781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7" authorId="0" shapeId="0" xr:uid="{B035FA06-26EB-4C2C-B713-D00D0030B463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7" authorId="0" shapeId="0" xr:uid="{031EF5AE-4EEB-4E8B-8D28-771E3AEB7B92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7" authorId="0" shapeId="0" xr:uid="{EC9EF11D-1EA2-46EF-BE80-16413EA77E98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<sst xmlns="http://schemas.openxmlformats.org/spreadsheetml/2006/main" count="476" uniqueCount="294">
  <si>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</si>
  <si>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</si>
  <si>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</si>
  <si>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</si>
  <si>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r. Vėžaičių pagrindinė mokykla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</si>
  <si>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</si>
  <si>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(viešojo sektoriaus subjekto, parengusio finansinės būklės ataskaitą, juridinio asmens kodas, adresas)</t>
  </si>
  <si>
    <t>FINANSINĖS BŪKLĖS ATASKAITA</t>
  </si>
  <si>
    <t>PAGAL  2026-06-30 D. DUOMENIS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</si>
  <si>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</si>
  <si>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</si>
  <si>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</si>
  <si>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</si>
  <si>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</si>
  <si>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</si>
  <si>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</si>
  <si>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</si>
  <si>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</si>
  <si>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</si>
  <si>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</si>
  <si>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</si>
  <si>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</si>
  <si>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</si>
  <si>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</si>
  <si>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</si>
  <si>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</si>
  <si>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</si>
  <si>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</si>
  <si>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</si>
  <si>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</si>
  <si>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</si>
  <si>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</si>
  <si>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</si>
  <si>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</si>
  <si>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</si>
  <si>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</si>
  <si>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</si>
  <si>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</si>
  <si>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</si>
  <si>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</si>
  <si>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</si>
  <si>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</si>
  <si>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</si>
  <si>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</si>
  <si>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</si>
  <si>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</si>
  <si>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</si>
  <si>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</si>
  <si>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</si>
  <si>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</si>
  <si>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</si>
  <si>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</si>
  <si>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</si>
  <si>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</si>
  <si>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</si>
  <si>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</si>
  <si>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</si>
  <si>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</si>
  <si>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</si>
  <si>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</si>
  <si>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</si>
  <si>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</si>
  <si>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</si>
  <si>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</si>
  <si>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</si>
  <si>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</si>
  <si>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</si>
  <si>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</si>
  <si>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</si>
  <si>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</si>
  <si>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</si>
  <si>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</si>
  <si>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</si>
  <si>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</si>
  <si>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</si>
  <si>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</si>
  <si>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</si>
  <si>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</si>
  <si>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</si>
  <si>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</si>
  <si>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</si>
  <si>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</si>
  <si>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</si>
  <si>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</si>
  <si>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</si>
  <si>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</si>
  <si>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</si>
  <si>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</si>
  <si>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</si>
  <si>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</si>
  <si>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</si>
  <si>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</si>
  <si>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</si>
  <si>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</si>
  <si>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</si>
  <si>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</si>
  <si>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</si>
  <si>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</si>
  <si>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</si>
  <si>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</si>
  <si>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</si>
  <si>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</si>
  <si>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</si>
  <si>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</si>
  <si>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</si>
  <si>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</si>
  <si>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</si>
  <si>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</si>
  <si>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</si>
  <si>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</si>
  <si>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</si>
  <si>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</si>
  <si>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</si>
  <si>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</si>
  <si>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</si>
  <si>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</si>
  <si>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</si>
  <si>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</si>
  <si>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</si>
  <si>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</si>
  <si>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</si>
  <si>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</si>
  <si>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</si>
  <si>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</si>
  <si>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</si>
  <si>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</si>
  <si>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</si>
  <si>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</si>
  <si>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</si>
  <si>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</si>
  <si>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</si>
  <si>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</si>
  <si>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</si>
  <si>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</si>
  <si>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</si>
  <si>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</si>
  <si>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</si>
  <si>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</si>
  <si>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</si>
  <si>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</si>
  <si>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</si>
  <si>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</si>
  <si>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</si>
  <si>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</si>
  <si>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</si>
  <si>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</si>
  <si>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</si>
  <si>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</si>
  <si>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</si>
  <si>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</si>
  <si>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</si>
  <si>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</si>
  <si>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</si>
  <si>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</si>
  <si>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</si>
  <si>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</si>
  <si>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</si>
  <si>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</si>
  <si>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</si>
  <si>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</si>
  <si>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</si>
  <si>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</si>
  <si>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</si>
  <si>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</si>
  <si>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</si>
  <si>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</si>
  <si>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</si>
  <si>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</si>
  <si>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</si>
  <si>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</si>
  <si>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</si>
  <si>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</si>
  <si>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</si>
  <si>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</si>
  <si>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</si>
  <si>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</si>
  <si>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</si>
  <si>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</si>
  <si>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</si>
  <si>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</si>
  <si>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</si>
  <si>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</si>
  <si>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</si>
  <si>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</si>
  <si>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</si>
  <si>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</si>
  <si>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</si>
  <si>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</si>
  <si>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</si>
  <si>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</si>
  <si>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</si>
  <si>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</si>
  <si>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</si>
  <si>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</si>
  <si>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</si>
  <si>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</si>
  <si>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</si>
  <si>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</si>
  <si>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</si>
  <si>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</si>
  <si>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</si>
  <si>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</si>
  <si>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</si>
  <si>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</si>
  <si>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</si>
  <si>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</si>
  <si>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</si>
  <si>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</si>
  <si>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</si>
  <si>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</si>
  <si>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</si>
  <si>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</si>
  <si>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</si>
  <si>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</si>
  <si>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</si>
  <si>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</si>
  <si>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</si>
  <si>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</si>
  <si>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</si>
  <si>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</si>
  <si>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</si>
  <si>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</si>
  <si>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</si>
  <si>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</si>
  <si>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</si>
  <si>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</si>
  <si>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</si>
  <si>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</si>
  <si>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</si>
  <si>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</si>
  <si>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</si>
  <si>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</si>
  <si>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</si>
  <si>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</si>
  <si>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</si>
  <si>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</si>
  <si>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</si>
  <si>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</si>
  <si>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</si>
  <si>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</si>
  <si>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</si>
  <si>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</si>
  <si>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</si>
  <si>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</si>
  <si>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</si>
  <si>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</si>
  <si>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</si>
  <si>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</si>
  <si>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</si>
  <si>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</si>
  <si>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</si>
  <si>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</si>
  <si>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</si>
  <si>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</si>
  <si>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</si>
  <si>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</si>
  <si>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</si>
  <si>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</si>
  <si>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</si>
  <si>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</si>
  <si>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</si>
  <si>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</si>
  <si>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</si>
  <si>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</si>
  <si>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</si>
  <si>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</si>
  <si>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 xml:space="preserve">                                                                   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</si>
  <si>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</si>
  <si>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</si>
  <si>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</si>
  <si>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</si>
  <si>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</si>
  <si>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</si>
  <si>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</si>
  <si>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</si>
  <si>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P21</t>
  </si>
  <si>
    <t>P22</t>
  </si>
  <si>
    <t>Įm.k.191793430 Gargždų g. 28, LT-96216 Vėžaičiai, Klaipėdos r.</t>
  </si>
  <si>
    <t>P03</t>
  </si>
  <si>
    <t>P04</t>
  </si>
  <si>
    <t>P08</t>
  </si>
  <si>
    <t>P09</t>
  </si>
  <si>
    <t>P10</t>
  </si>
  <si>
    <t>P11</t>
  </si>
  <si>
    <t>P12</t>
  </si>
  <si>
    <t>P15</t>
  </si>
  <si>
    <t>P17</t>
  </si>
  <si>
    <t>P18</t>
  </si>
  <si>
    <t>2026-07-27  Nr.____</t>
  </si>
  <si>
    <t xml:space="preserve">Direktoriaus pavaduotoja ūkio reikalams                       </t>
  </si>
  <si>
    <r>
      <rPr>
        <u/>
        <sz val="10"/>
        <rFont val="Times New Roman"/>
        <family val="1"/>
      </rPr>
      <t>Biudžetinių įstaigų centralizuotos apskaitos skyriaus vedėja</t>
    </r>
    <r>
      <rPr>
        <sz val="10"/>
        <rFont val="Times New Roman"/>
        <family val="1"/>
        <charset val="186"/>
      </rPr>
      <t xml:space="preserve">                    </t>
    </r>
  </si>
  <si>
    <t>Ingrida Latakienė</t>
  </si>
  <si>
    <t xml:space="preserve">Direktoriaus pavaduotoja ūkio reikalams    </t>
  </si>
  <si>
    <t xml:space="preserve">Biudžetinių įstaigų centralizuotos apskaitos skyriaus vedėja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</si>
</sst>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u/>
      <sz val="10"/>
      <name val="Times New Roman"/>
      <family val="1"/>
    </font>
    <font>
      <sz val="1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2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20" fillId="0" borderId="0" xfId="0" applyFont="1"/>
    <xf numFmtId="0" fontId="18" fillId="33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8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16" fontId="18" fillId="33" borderId="16" xfId="0" applyNumberFormat="1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left" vertical="center" wrapText="1"/>
    </xf>
    <xf numFmtId="16" fontId="18" fillId="33" borderId="12" xfId="0" applyNumberFormat="1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16" fontId="19" fillId="34" borderId="12" xfId="0" applyNumberFormat="1" applyFont="1" applyFill="1" applyBorder="1" applyAlignment="1">
      <alignment horizontal="center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/>
    </xf>
    <xf numFmtId="0" fontId="18" fillId="0" borderId="17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16" fontId="18" fillId="0" borderId="12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0" fontId="18" fillId="35" borderId="12" xfId="0" applyFont="1" applyFill="1" applyBorder="1" applyAlignment="1">
      <alignment horizontal="center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/>
    </xf>
    <xf numFmtId="0" fontId="27" fillId="33" borderId="16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2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16" fontId="18" fillId="33" borderId="14" xfId="0" applyNumberFormat="1" applyFont="1" applyFill="1" applyBorder="1" applyAlignment="1">
      <alignment horizontal="center" vertical="center" wrapText="1"/>
    </xf>
    <xf numFmtId="2" fontId="18" fillId="33" borderId="12" xfId="0" applyNumberFormat="1" applyFont="1" applyFill="1" applyBorder="1" applyAlignment="1">
      <alignment horizontal="righ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16" fontId="18" fillId="33" borderId="15" xfId="0" applyNumberFormat="1" applyFont="1" applyFill="1" applyBorder="1" applyAlignment="1">
      <alignment horizontal="center" vertical="center" wrapText="1"/>
    </xf>
    <xf numFmtId="2" fontId="18" fillId="33" borderId="20" xfId="0" applyNumberFormat="1" applyFont="1" applyFill="1" applyBorder="1" applyAlignment="1">
      <alignment horizontal="righ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16" fontId="18" fillId="34" borderId="18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/>
    </xf>
    <xf numFmtId="0" fontId="21" fillId="34" borderId="12" xfId="0" applyFont="1" applyFill="1" applyBorder="1" applyAlignment="1">
      <alignment horizontal="center" vertical="center"/>
    </xf>
    <xf numFmtId="2" fontId="21" fillId="34" borderId="12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2" fontId="22" fillId="0" borderId="12" xfId="0" applyNumberFormat="1" applyFont="1" applyBorder="1" applyAlignment="1">
      <alignment horizontal="right" vertical="center"/>
    </xf>
    <xf numFmtId="2" fontId="22" fillId="33" borderId="18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/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2" fontId="21" fillId="33" borderId="18" xfId="0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wrapText="1"/>
    </xf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left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4" fontId="22" fillId="0" borderId="12" xfId="0" applyNumberFormat="1" applyFont="1" applyBorder="1" applyAlignment="1">
      <alignment horizontal="center" vertical="center" wrapText="1"/>
    </xf>
    <xf numFmtId="4" fontId="42" fillId="0" borderId="0" xfId="0" applyNumberFormat="1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0" fillId="0" borderId="1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14" fontId="40" fillId="0" borderId="0" xfId="0" applyNumberFormat="1" applyFont="1" applyAlignment="1">
      <alignment horizontal="center" vertical="center"/>
    </xf>
    <xf numFmtId="0" fontId="18" fillId="33" borderId="0" xfId="0" applyFont="1" applyFill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0" xfId="0" applyFont="1" applyBorder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25" fillId="33" borderId="0" xfId="0" applyFont="1" applyFill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10" xfId="0" applyFont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28" fillId="0" borderId="11" xfId="0" applyFont="1" applyBorder="1" applyAlignment="1">
      <alignment horizontal="left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6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5CD3-4D5B-4641-B146-E14ED3B4E8D7}">
  <dimension ref="A1:I108"/>
  <sheetViews>
    <sheetView showGridLines="0" topLeftCell="A19" zoomScaleSheetLayoutView="100" workbookViewId="0">
      <selection activeCell="D48" sqref="D48:E48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2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189" t="s">
        <v>0</v>
      </c>
      <c r="C1" s="189"/>
      <c r="D1" s="189"/>
      <c r="E1" s="189"/>
      <c r="F1" s="189"/>
      <c r="G1" s="189"/>
      <c r="H1" s="189"/>
    </row>
    <row r="2" spans="1:8" ht="12.75" customHeight="1">
      <c r="A2" s="3"/>
      <c r="E2" s="190" t="s">
        <v>1</v>
      </c>
      <c r="F2" s="190"/>
      <c r="G2" s="190"/>
      <c r="H2" s="190"/>
    </row>
    <row r="3" spans="1:8" ht="13.35" customHeight="1">
      <c r="A3" s="3"/>
      <c r="E3" s="157" t="s">
        <v>2</v>
      </c>
      <c r="F3" s="157"/>
      <c r="G3" s="157"/>
      <c r="H3" s="157"/>
    </row>
    <row r="4" spans="1:8" ht="13.35" customHeight="1">
      <c r="A4" s="3"/>
    </row>
    <row r="5" spans="1:8" ht="13.35" customHeight="1">
      <c r="A5" s="3"/>
      <c r="B5" s="191" t="s">
        <v>3</v>
      </c>
      <c r="C5" s="191"/>
      <c r="D5" s="191"/>
      <c r="E5" s="191"/>
      <c r="F5" s="191"/>
      <c r="G5" s="191"/>
      <c r="H5" s="191"/>
    </row>
    <row r="6" spans="1:8" ht="25.5" customHeight="1">
      <c r="A6" s="3"/>
      <c r="B6" s="191"/>
      <c r="C6" s="191"/>
      <c r="D6" s="191"/>
      <c r="E6" s="191"/>
      <c r="F6" s="191"/>
      <c r="G6" s="191"/>
      <c r="H6" s="191"/>
    </row>
    <row r="7" spans="1:8" ht="15.6" customHeight="1">
      <c r="A7" s="3"/>
      <c r="B7" s="173" t="s">
        <v>4</v>
      </c>
      <c r="C7" s="173"/>
      <c r="D7" s="173"/>
      <c r="E7" s="173"/>
      <c r="F7" s="173"/>
      <c r="G7" s="173"/>
      <c r="H7" s="173"/>
    </row>
    <row r="8" spans="1:8" ht="13.35" customHeight="1">
      <c r="A8" s="3"/>
      <c r="B8" s="188" t="s">
        <v>5</v>
      </c>
      <c r="C8" s="188"/>
      <c r="D8" s="188"/>
      <c r="E8" s="188"/>
      <c r="F8" s="188"/>
      <c r="G8" s="188"/>
      <c r="H8" s="188"/>
    </row>
    <row r="9" spans="1:8" ht="12.75" customHeight="1">
      <c r="A9" s="3"/>
      <c r="B9" s="173" t="s">
        <v>277</v>
      </c>
      <c r="C9" s="173"/>
      <c r="D9" s="173"/>
      <c r="E9" s="173"/>
      <c r="F9" s="173"/>
      <c r="G9" s="173"/>
      <c r="H9" s="173"/>
    </row>
    <row r="10" spans="1:8" ht="13.35" customHeight="1">
      <c r="A10" s="3"/>
      <c r="B10" s="174" t="s">
        <v>6</v>
      </c>
      <c r="C10" s="174"/>
      <c r="D10" s="174"/>
      <c r="E10" s="174"/>
      <c r="F10" s="174"/>
      <c r="G10" s="174"/>
      <c r="H10" s="174"/>
    </row>
    <row r="11" spans="1:8" ht="13.35" customHeight="1">
      <c r="A11" s="3"/>
      <c r="B11" s="5"/>
      <c r="C11" s="5"/>
      <c r="D11" s="5"/>
      <c r="E11" s="5"/>
      <c r="F11" s="5"/>
      <c r="G11" s="5"/>
      <c r="H11" s="5"/>
    </row>
    <row r="12" spans="1:8" ht="13.35" customHeight="1">
      <c r="A12" s="3"/>
      <c r="B12" s="175"/>
      <c r="C12" s="175"/>
      <c r="D12" s="175"/>
      <c r="E12" s="175"/>
      <c r="F12" s="175"/>
    </row>
    <row r="13" spans="1:8" ht="13.35" customHeight="1">
      <c r="A13" s="3"/>
      <c r="B13" s="176" t="s">
        <v>7</v>
      </c>
      <c r="C13" s="176"/>
      <c r="D13" s="176"/>
      <c r="E13" s="176"/>
      <c r="F13" s="176"/>
      <c r="G13" s="176"/>
      <c r="H13" s="176"/>
    </row>
    <row r="14" spans="1:8" ht="13.35" customHeight="1">
      <c r="A14" s="3"/>
      <c r="B14" s="176" t="s">
        <v>8</v>
      </c>
      <c r="C14" s="176"/>
      <c r="D14" s="176"/>
      <c r="E14" s="176"/>
      <c r="F14" s="176"/>
      <c r="G14" s="176"/>
      <c r="H14" s="176"/>
    </row>
    <row r="15" spans="1:8" ht="13.35" customHeight="1">
      <c r="A15" s="3"/>
      <c r="B15" s="6"/>
      <c r="C15" s="7"/>
      <c r="D15" s="7"/>
      <c r="E15" s="7"/>
      <c r="F15" s="7"/>
      <c r="G15" s="8"/>
      <c r="H15" s="8"/>
    </row>
    <row r="16" spans="1:8" ht="13.35" customHeight="1">
      <c r="A16" s="3"/>
      <c r="B16" s="177" t="s">
        <v>288</v>
      </c>
      <c r="C16" s="177"/>
      <c r="D16" s="177"/>
      <c r="E16" s="177"/>
      <c r="F16" s="177"/>
      <c r="G16" s="177"/>
      <c r="H16" s="177"/>
    </row>
    <row r="17" spans="1:8" ht="13.35" customHeight="1">
      <c r="A17" s="3"/>
      <c r="B17" s="178" t="s">
        <v>9</v>
      </c>
      <c r="C17" s="178"/>
      <c r="D17" s="178"/>
      <c r="E17" s="178"/>
      <c r="F17" s="178"/>
      <c r="G17" s="178"/>
      <c r="H17" s="178"/>
    </row>
    <row r="18" spans="1:8" ht="12.75" customHeight="1">
      <c r="A18" s="3"/>
      <c r="B18" s="6"/>
      <c r="C18" s="9"/>
      <c r="D18" s="9"/>
      <c r="E18" s="179" t="s">
        <v>10</v>
      </c>
      <c r="F18" s="179"/>
      <c r="G18" s="179"/>
      <c r="H18" s="179"/>
    </row>
    <row r="19" spans="1:8" ht="67.5" customHeight="1">
      <c r="A19" s="3"/>
      <c r="B19" s="10" t="s">
        <v>11</v>
      </c>
      <c r="C19" s="180" t="s">
        <v>12</v>
      </c>
      <c r="D19" s="181"/>
      <c r="E19" s="182"/>
      <c r="F19" s="12" t="s">
        <v>13</v>
      </c>
      <c r="G19" s="11" t="s">
        <v>14</v>
      </c>
      <c r="H19" s="11" t="s">
        <v>15</v>
      </c>
    </row>
    <row r="20" spans="1:8" ht="12.75" customHeight="1">
      <c r="A20" s="3"/>
      <c r="B20" s="13">
        <v>1</v>
      </c>
      <c r="C20" s="183">
        <v>2</v>
      </c>
      <c r="D20" s="184"/>
      <c r="E20" s="185"/>
      <c r="F20" s="15">
        <v>3</v>
      </c>
      <c r="G20" s="14">
        <v>4</v>
      </c>
      <c r="H20" s="14">
        <v>5</v>
      </c>
    </row>
    <row r="21" spans="1:8" s="2" customFormat="1" ht="12.75" customHeight="1">
      <c r="A21" s="3"/>
      <c r="B21" s="16" t="s">
        <v>16</v>
      </c>
      <c r="C21" s="17" t="s">
        <v>17</v>
      </c>
      <c r="D21" s="18"/>
      <c r="E21" s="19"/>
      <c r="F21" s="20"/>
      <c r="G21" s="21">
        <f>SUM(G22,G27,G37,G38,G39)</f>
        <v>1666239.24</v>
      </c>
      <c r="H21" s="21">
        <f>SUM(H22,H27,H37,H38,H39)</f>
        <v>1701014.86</v>
      </c>
    </row>
    <row r="22" spans="1:8" s="2" customFormat="1" ht="12.75" customHeight="1">
      <c r="A22" s="3"/>
      <c r="B22" s="14" t="s">
        <v>18</v>
      </c>
      <c r="C22" s="22" t="s">
        <v>19</v>
      </c>
      <c r="D22" s="23"/>
      <c r="E22" s="24"/>
      <c r="F22" s="15" t="s">
        <v>278</v>
      </c>
      <c r="G22" s="25">
        <f>SUM(G23:G26)</f>
        <v>0</v>
      </c>
      <c r="H22" s="25">
        <f>SUM(H23:H26)</f>
        <v>0</v>
      </c>
    </row>
    <row r="23" spans="1:8" s="2" customFormat="1" ht="12.75" customHeight="1">
      <c r="A23" s="3"/>
      <c r="B23" s="15" t="s">
        <v>20</v>
      </c>
      <c r="C23" s="26"/>
      <c r="D23" s="27" t="s">
        <v>21</v>
      </c>
      <c r="E23" s="28"/>
      <c r="F23" s="29"/>
      <c r="G23" s="25" t="s">
        <v>22</v>
      </c>
      <c r="H23" s="25" t="s">
        <v>22</v>
      </c>
    </row>
    <row r="24" spans="1:8" s="2" customFormat="1" ht="12.75" customHeight="1">
      <c r="A24" s="3"/>
      <c r="B24" s="15" t="s">
        <v>23</v>
      </c>
      <c r="C24" s="26"/>
      <c r="D24" s="27" t="s">
        <v>24</v>
      </c>
      <c r="E24" s="30"/>
      <c r="F24" s="31"/>
      <c r="G24" s="25">
        <v>0</v>
      </c>
      <c r="H24" s="25">
        <v>0</v>
      </c>
    </row>
    <row r="25" spans="1:8" s="2" customFormat="1" ht="12.75" customHeight="1">
      <c r="A25" s="3"/>
      <c r="B25" s="15" t="s">
        <v>25</v>
      </c>
      <c r="C25" s="26"/>
      <c r="D25" s="27" t="s">
        <v>26</v>
      </c>
      <c r="E25" s="30"/>
      <c r="F25" s="14"/>
      <c r="G25" s="25" t="s">
        <v>22</v>
      </c>
      <c r="H25" s="25" t="s">
        <v>22</v>
      </c>
    </row>
    <row r="26" spans="1:8" s="2" customFormat="1" ht="12.75" customHeight="1">
      <c r="A26" s="3"/>
      <c r="B26" s="15" t="s">
        <v>27</v>
      </c>
      <c r="C26" s="26"/>
      <c r="D26" s="27" t="s">
        <v>28</v>
      </c>
      <c r="E26" s="30"/>
      <c r="F26" s="31"/>
      <c r="G26" s="25" t="s">
        <v>22</v>
      </c>
      <c r="H26" s="25" t="s">
        <v>22</v>
      </c>
    </row>
    <row r="27" spans="1:8" s="2" customFormat="1" ht="12.75" customHeight="1">
      <c r="A27" s="3"/>
      <c r="B27" s="32" t="s">
        <v>29</v>
      </c>
      <c r="C27" s="33" t="s">
        <v>30</v>
      </c>
      <c r="D27" s="34"/>
      <c r="E27" s="35"/>
      <c r="F27" s="14" t="s">
        <v>279</v>
      </c>
      <c r="G27" s="25">
        <f>SUM(G28:G36)</f>
        <v>1666239.24</v>
      </c>
      <c r="H27" s="25">
        <f>SUM(H28:H36)</f>
        <v>1701014.86</v>
      </c>
    </row>
    <row r="28" spans="1:8" s="2" customFormat="1" ht="12.75" customHeight="1">
      <c r="A28" s="3"/>
      <c r="B28" s="15" t="s">
        <v>31</v>
      </c>
      <c r="C28" s="26"/>
      <c r="D28" s="27" t="s">
        <v>32</v>
      </c>
      <c r="E28" s="30"/>
      <c r="F28" s="31"/>
      <c r="G28" s="25" t="s">
        <v>22</v>
      </c>
      <c r="H28" s="25" t="s">
        <v>22</v>
      </c>
    </row>
    <row r="29" spans="1:8" s="2" customFormat="1" ht="12.75" customHeight="1">
      <c r="A29" s="3"/>
      <c r="B29" s="15" t="s">
        <v>33</v>
      </c>
      <c r="C29" s="26"/>
      <c r="D29" s="27" t="s">
        <v>34</v>
      </c>
      <c r="E29" s="30"/>
      <c r="F29" s="31"/>
      <c r="G29" s="25">
        <v>1427252.81</v>
      </c>
      <c r="H29" s="25">
        <v>1441781.96</v>
      </c>
    </row>
    <row r="30" spans="1:8" s="2" customFormat="1" ht="12.75" customHeight="1">
      <c r="A30" s="3"/>
      <c r="B30" s="15" t="s">
        <v>35</v>
      </c>
      <c r="C30" s="26"/>
      <c r="D30" s="27" t="s">
        <v>36</v>
      </c>
      <c r="E30" s="30"/>
      <c r="F30" s="31"/>
      <c r="G30" s="25">
        <v>73352.38</v>
      </c>
      <c r="H30" s="25">
        <v>75733.75</v>
      </c>
    </row>
    <row r="31" spans="1:8" s="2" customFormat="1" ht="12.75" customHeight="1">
      <c r="A31" s="3"/>
      <c r="B31" s="15" t="s">
        <v>37</v>
      </c>
      <c r="C31" s="26"/>
      <c r="D31" s="27" t="s">
        <v>38</v>
      </c>
      <c r="E31" s="30"/>
      <c r="F31" s="31"/>
      <c r="G31" s="25">
        <v>85017.85</v>
      </c>
      <c r="H31" s="25">
        <v>88869.79</v>
      </c>
    </row>
    <row r="32" spans="1:8" s="2" customFormat="1" ht="12.75" customHeight="1">
      <c r="A32" s="3"/>
      <c r="B32" s="15" t="s">
        <v>39</v>
      </c>
      <c r="C32" s="26"/>
      <c r="D32" s="27" t="s">
        <v>40</v>
      </c>
      <c r="E32" s="30"/>
      <c r="F32" s="31"/>
      <c r="G32" s="25">
        <v>39270.980000000003</v>
      </c>
      <c r="H32" s="25">
        <v>43121.77</v>
      </c>
    </row>
    <row r="33" spans="1:8" s="2" customFormat="1" ht="12.75" customHeight="1">
      <c r="A33" s="3"/>
      <c r="B33" s="15" t="s">
        <v>41</v>
      </c>
      <c r="C33" s="26"/>
      <c r="D33" s="27" t="s">
        <v>42</v>
      </c>
      <c r="E33" s="30"/>
      <c r="F33" s="31"/>
      <c r="G33" s="25">
        <v>0.28999999999359999</v>
      </c>
      <c r="H33" s="25">
        <v>0.28999999999359999</v>
      </c>
    </row>
    <row r="34" spans="1:8" s="2" customFormat="1" ht="12.75" customHeight="1">
      <c r="A34" s="3"/>
      <c r="B34" s="15" t="s">
        <v>43</v>
      </c>
      <c r="C34" s="26"/>
      <c r="D34" s="27" t="s">
        <v>44</v>
      </c>
      <c r="E34" s="30"/>
      <c r="F34" s="31"/>
      <c r="G34" s="25">
        <v>41344.93</v>
      </c>
      <c r="H34" s="25">
        <v>51507.3</v>
      </c>
    </row>
    <row r="35" spans="1:8" s="2" customFormat="1" ht="12.75" customHeight="1">
      <c r="A35" s="3"/>
      <c r="B35" s="15" t="s">
        <v>45</v>
      </c>
      <c r="C35" s="36"/>
      <c r="D35" s="37" t="s">
        <v>46</v>
      </c>
      <c r="E35" s="38"/>
      <c r="F35" s="31"/>
      <c r="G35" s="25" t="s">
        <v>22</v>
      </c>
      <c r="H35" s="25" t="s">
        <v>22</v>
      </c>
    </row>
    <row r="36" spans="1:8" s="2" customFormat="1" ht="12.75" customHeight="1">
      <c r="A36" s="3"/>
      <c r="B36" s="15" t="s">
        <v>47</v>
      </c>
      <c r="C36" s="26"/>
      <c r="D36" s="27" t="s">
        <v>48</v>
      </c>
      <c r="E36" s="30"/>
      <c r="F36" s="14"/>
      <c r="G36" s="25">
        <v>0</v>
      </c>
      <c r="H36" s="25">
        <v>0</v>
      </c>
    </row>
    <row r="37" spans="1:8" s="2" customFormat="1" ht="12.75" customHeight="1">
      <c r="A37" s="3"/>
      <c r="B37" s="14" t="s">
        <v>49</v>
      </c>
      <c r="C37" s="39" t="s">
        <v>50</v>
      </c>
      <c r="D37" s="39"/>
      <c r="E37" s="40"/>
      <c r="F37" s="14"/>
      <c r="G37" s="25" t="s">
        <v>22</v>
      </c>
      <c r="H37" s="25" t="s">
        <v>22</v>
      </c>
    </row>
    <row r="38" spans="1:8" s="2" customFormat="1" ht="12.75" customHeight="1">
      <c r="A38" s="3"/>
      <c r="B38" s="14" t="s">
        <v>51</v>
      </c>
      <c r="C38" s="39" t="s">
        <v>52</v>
      </c>
      <c r="D38" s="39"/>
      <c r="E38" s="40"/>
      <c r="F38" s="31"/>
      <c r="G38" s="25" t="s">
        <v>22</v>
      </c>
      <c r="H38" s="25" t="s">
        <v>22</v>
      </c>
    </row>
    <row r="39" spans="1:8" s="2" customFormat="1" ht="12.75" customHeight="1">
      <c r="A39" s="3"/>
      <c r="B39" s="14" t="s">
        <v>53</v>
      </c>
      <c r="C39" s="39" t="s">
        <v>54</v>
      </c>
      <c r="D39" s="26"/>
      <c r="E39" s="41"/>
      <c r="F39" s="31"/>
      <c r="G39" s="25" t="s">
        <v>22</v>
      </c>
      <c r="H39" s="25" t="s">
        <v>22</v>
      </c>
    </row>
    <row r="40" spans="1:8" s="2" customFormat="1" ht="12.75" customHeight="1">
      <c r="A40" s="3"/>
      <c r="B40" s="16" t="s">
        <v>55</v>
      </c>
      <c r="C40" s="17" t="s">
        <v>56</v>
      </c>
      <c r="D40" s="18"/>
      <c r="E40" s="19"/>
      <c r="F40" s="42"/>
      <c r="G40" s="43" t="s">
        <v>22</v>
      </c>
      <c r="H40" s="43" t="s">
        <v>22</v>
      </c>
    </row>
    <row r="41" spans="1:8" s="2" customFormat="1" ht="12.75" customHeight="1">
      <c r="A41" s="3"/>
      <c r="B41" s="16" t="s">
        <v>57</v>
      </c>
      <c r="C41" s="17" t="s">
        <v>58</v>
      </c>
      <c r="D41" s="18"/>
      <c r="E41" s="19"/>
      <c r="F41" s="44"/>
      <c r="G41" s="21">
        <f>SUM(G42,G43,G44,G50,G51)</f>
        <v>228894.98999999996</v>
      </c>
      <c r="H41" s="21">
        <f>SUM(H42,H43,H44,H50,H51)</f>
        <v>218448.64999999997</v>
      </c>
    </row>
    <row r="42" spans="1:8" s="2" customFormat="1" ht="12.75" customHeight="1">
      <c r="A42" s="3"/>
      <c r="B42" s="13" t="s">
        <v>59</v>
      </c>
      <c r="C42" s="45" t="s">
        <v>60</v>
      </c>
      <c r="D42" s="36"/>
      <c r="E42" s="46"/>
      <c r="F42" s="14" t="s">
        <v>280</v>
      </c>
      <c r="G42" s="25">
        <v>4292.62</v>
      </c>
      <c r="H42" s="25">
        <v>5314.25</v>
      </c>
    </row>
    <row r="43" spans="1:8" s="2" customFormat="1" ht="12.75" customHeight="1">
      <c r="A43" s="3"/>
      <c r="B43" s="13" t="s">
        <v>61</v>
      </c>
      <c r="C43" s="47" t="s">
        <v>62</v>
      </c>
      <c r="D43" s="48"/>
      <c r="E43" s="49"/>
      <c r="F43" s="14" t="s">
        <v>281</v>
      </c>
      <c r="G43" s="25">
        <v>6069.09</v>
      </c>
      <c r="H43" s="25">
        <v>6665.9</v>
      </c>
    </row>
    <row r="44" spans="1:8" s="2" customFormat="1" ht="12.75" customHeight="1">
      <c r="A44" s="3"/>
      <c r="B44" s="13" t="s">
        <v>63</v>
      </c>
      <c r="C44" s="50" t="s">
        <v>64</v>
      </c>
      <c r="D44" s="51"/>
      <c r="E44" s="52"/>
      <c r="F44" s="14" t="s">
        <v>282</v>
      </c>
      <c r="G44" s="25">
        <f>SUM(G45:G49)</f>
        <v>205921.50999999998</v>
      </c>
      <c r="H44" s="25">
        <f>SUM(H45:H49)</f>
        <v>196134.97999999998</v>
      </c>
    </row>
    <row r="45" spans="1:8" s="2" customFormat="1" ht="12.75" customHeight="1">
      <c r="A45" s="3"/>
      <c r="B45" s="53" t="s">
        <v>65</v>
      </c>
      <c r="C45" s="51"/>
      <c r="D45" s="54" t="s">
        <v>66</v>
      </c>
      <c r="E45" s="55"/>
      <c r="F45" s="14"/>
      <c r="G45" s="25" t="s">
        <v>22</v>
      </c>
      <c r="H45" s="25" t="s">
        <v>22</v>
      </c>
    </row>
    <row r="46" spans="1:8" s="2" customFormat="1" ht="12.75" customHeight="1">
      <c r="A46" s="3"/>
      <c r="B46" s="53" t="s">
        <v>67</v>
      </c>
      <c r="C46" s="36"/>
      <c r="D46" s="37" t="s">
        <v>68</v>
      </c>
      <c r="E46" s="38"/>
      <c r="F46" s="14"/>
      <c r="G46" s="25">
        <v>189853.12</v>
      </c>
      <c r="H46" s="25">
        <v>189829.46</v>
      </c>
    </row>
    <row r="47" spans="1:8" s="2" customFormat="1" ht="12.75" customHeight="1">
      <c r="A47" s="3"/>
      <c r="B47" s="56" t="s">
        <v>69</v>
      </c>
      <c r="C47" s="36"/>
      <c r="D47" s="37" t="s">
        <v>70</v>
      </c>
      <c r="E47" s="57"/>
      <c r="F47" s="58"/>
      <c r="G47" s="25">
        <v>9854.02</v>
      </c>
      <c r="H47" s="25">
        <v>0</v>
      </c>
    </row>
    <row r="48" spans="1:8" s="2" customFormat="1" ht="12.75" customHeight="1">
      <c r="A48" s="3"/>
      <c r="B48" s="53" t="s">
        <v>71</v>
      </c>
      <c r="C48" s="36"/>
      <c r="D48" s="186" t="s">
        <v>72</v>
      </c>
      <c r="E48" s="187"/>
      <c r="F48" s="14"/>
      <c r="G48" s="25">
        <v>6214.37</v>
      </c>
      <c r="H48" s="25">
        <v>6305.52</v>
      </c>
    </row>
    <row r="49" spans="1:8" s="2" customFormat="1" ht="12.75" customHeight="1">
      <c r="A49" s="3"/>
      <c r="B49" s="53" t="s">
        <v>73</v>
      </c>
      <c r="C49" s="36"/>
      <c r="D49" s="37" t="s">
        <v>74</v>
      </c>
      <c r="E49" s="38"/>
      <c r="F49" s="14"/>
      <c r="G49" s="25">
        <v>0</v>
      </c>
      <c r="H49" s="25">
        <v>0</v>
      </c>
    </row>
    <row r="50" spans="1:8" s="2" customFormat="1" ht="12.75" customHeight="1">
      <c r="A50" s="3"/>
      <c r="B50" s="13" t="s">
        <v>75</v>
      </c>
      <c r="C50" s="45" t="s">
        <v>76</v>
      </c>
      <c r="D50" s="45"/>
      <c r="E50" s="46"/>
      <c r="F50" s="14"/>
      <c r="G50" s="25" t="s">
        <v>22</v>
      </c>
      <c r="H50" s="25" t="s">
        <v>22</v>
      </c>
    </row>
    <row r="51" spans="1:8" s="2" customFormat="1" ht="12.75" customHeight="1">
      <c r="A51" s="3"/>
      <c r="B51" s="13" t="s">
        <v>77</v>
      </c>
      <c r="C51" s="45" t="s">
        <v>78</v>
      </c>
      <c r="D51" s="45"/>
      <c r="E51" s="46"/>
      <c r="F51" s="14" t="s">
        <v>283</v>
      </c>
      <c r="G51" s="25">
        <v>12611.77</v>
      </c>
      <c r="H51" s="25">
        <v>10333.52</v>
      </c>
    </row>
    <row r="52" spans="1:8" s="2" customFormat="1" ht="12.75" customHeight="1">
      <c r="A52" s="3"/>
      <c r="B52" s="60" t="s">
        <v>79</v>
      </c>
      <c r="C52" s="61" t="s">
        <v>80</v>
      </c>
      <c r="D52" s="62"/>
      <c r="E52" s="63"/>
      <c r="F52" s="64"/>
      <c r="G52" s="65">
        <f>SUM(G21,G40,G41)</f>
        <v>1895134.23</v>
      </c>
      <c r="H52" s="65">
        <f>SUM(H21,H40,H41)</f>
        <v>1919463.51</v>
      </c>
    </row>
    <row r="53" spans="1:8" s="2" customFormat="1" ht="12.75" customHeight="1">
      <c r="A53" s="3"/>
      <c r="B53" s="16" t="s">
        <v>81</v>
      </c>
      <c r="C53" s="17" t="s">
        <v>82</v>
      </c>
      <c r="D53" s="17"/>
      <c r="E53" s="66"/>
      <c r="F53" s="44" t="s">
        <v>284</v>
      </c>
      <c r="G53" s="21">
        <f>SUM(G54:G58)</f>
        <v>1671359.62</v>
      </c>
      <c r="H53" s="21">
        <f>SUM(H54:H58)</f>
        <v>1701857.96</v>
      </c>
    </row>
    <row r="54" spans="1:8" s="2" customFormat="1" ht="12.75" customHeight="1">
      <c r="A54" s="3"/>
      <c r="B54" s="14" t="s">
        <v>83</v>
      </c>
      <c r="C54" s="39" t="s">
        <v>84</v>
      </c>
      <c r="D54" s="39"/>
      <c r="E54" s="40"/>
      <c r="F54" s="14"/>
      <c r="G54" s="25">
        <v>105519.86</v>
      </c>
      <c r="H54" s="25">
        <v>114438.16</v>
      </c>
    </row>
    <row r="55" spans="1:8" s="2" customFormat="1" ht="12.75" customHeight="1">
      <c r="A55" s="3"/>
      <c r="B55" s="32" t="s">
        <v>85</v>
      </c>
      <c r="C55" s="33" t="s">
        <v>86</v>
      </c>
      <c r="D55" s="34"/>
      <c r="E55" s="35"/>
      <c r="F55" s="32"/>
      <c r="G55" s="25">
        <v>1548081.41</v>
      </c>
      <c r="H55" s="25">
        <v>1566931.01</v>
      </c>
    </row>
    <row r="56" spans="1:8" s="2" customFormat="1" ht="12.75" customHeight="1">
      <c r="A56" s="3"/>
      <c r="B56" s="14" t="s">
        <v>87</v>
      </c>
      <c r="C56" s="164" t="s">
        <v>88</v>
      </c>
      <c r="D56" s="165"/>
      <c r="E56" s="166"/>
      <c r="F56" s="14"/>
      <c r="G56" s="25">
        <v>7929.56</v>
      </c>
      <c r="H56" s="25">
        <v>10530</v>
      </c>
    </row>
    <row r="57" spans="1:8" s="2" customFormat="1" ht="12.75" customHeight="1">
      <c r="A57" s="3"/>
      <c r="B57" s="14" t="s">
        <v>89</v>
      </c>
      <c r="C57" s="164" t="s">
        <v>90</v>
      </c>
      <c r="D57" s="165"/>
      <c r="E57" s="166"/>
      <c r="F57" s="14"/>
      <c r="G57" s="25">
        <v>6100</v>
      </c>
      <c r="H57" s="25" t="s">
        <v>22</v>
      </c>
    </row>
    <row r="58" spans="1:8" s="2" customFormat="1" ht="12.75" customHeight="1">
      <c r="A58" s="3"/>
      <c r="B58" s="14" t="s">
        <v>91</v>
      </c>
      <c r="C58" s="39" t="s">
        <v>92</v>
      </c>
      <c r="D58" s="26"/>
      <c r="E58" s="41"/>
      <c r="F58" s="14"/>
      <c r="G58" s="25">
        <v>3728.79</v>
      </c>
      <c r="H58" s="25">
        <v>9958.7900000000009</v>
      </c>
    </row>
    <row r="59" spans="1:8" s="2" customFormat="1" ht="12.75" customHeight="1">
      <c r="A59" s="3"/>
      <c r="B59" s="16" t="s">
        <v>93</v>
      </c>
      <c r="C59" s="17" t="s">
        <v>94</v>
      </c>
      <c r="D59" s="18"/>
      <c r="E59" s="19"/>
      <c r="F59" s="44"/>
      <c r="G59" s="21">
        <f>SUM(G60,G61,G64)</f>
        <v>192724.71000000002</v>
      </c>
      <c r="H59" s="21">
        <f>SUM(H60,H61,H64)</f>
        <v>190178.44</v>
      </c>
    </row>
    <row r="60" spans="1:8" s="2" customFormat="1" ht="12.75" customHeight="1">
      <c r="A60" s="3"/>
      <c r="B60" s="15" t="s">
        <v>95</v>
      </c>
      <c r="C60" s="26" t="s">
        <v>96</v>
      </c>
      <c r="D60" s="27"/>
      <c r="E60" s="28"/>
      <c r="F60" s="14" t="s">
        <v>285</v>
      </c>
      <c r="G60" s="25">
        <v>25149.33</v>
      </c>
      <c r="H60" s="25">
        <v>25149.33</v>
      </c>
    </row>
    <row r="61" spans="1:8" s="2" customFormat="1" ht="12.75" customHeight="1">
      <c r="A61" s="3"/>
      <c r="B61" s="14" t="s">
        <v>97</v>
      </c>
      <c r="C61" s="22" t="s">
        <v>98</v>
      </c>
      <c r="D61" s="67"/>
      <c r="E61" s="68"/>
      <c r="F61" s="14"/>
      <c r="G61" s="25">
        <f>SUM(G62:G63)</f>
        <v>0</v>
      </c>
      <c r="H61" s="25">
        <f>SUM(H62:H63)</f>
        <v>0</v>
      </c>
    </row>
    <row r="62" spans="1:8" s="2" customFormat="1" ht="13.35" customHeight="1">
      <c r="A62" s="3"/>
      <c r="B62" s="15" t="s">
        <v>99</v>
      </c>
      <c r="C62" s="69"/>
      <c r="D62" s="27" t="s">
        <v>100</v>
      </c>
      <c r="E62" s="70"/>
      <c r="F62" s="14"/>
      <c r="G62" s="25" t="s">
        <v>22</v>
      </c>
      <c r="H62" s="25" t="s">
        <v>22</v>
      </c>
    </row>
    <row r="63" spans="1:8" s="2" customFormat="1" ht="12.75" customHeight="1">
      <c r="A63" s="3"/>
      <c r="B63" s="15" t="s">
        <v>101</v>
      </c>
      <c r="C63" s="26"/>
      <c r="D63" s="27" t="s">
        <v>102</v>
      </c>
      <c r="E63" s="30"/>
      <c r="F63" s="31"/>
      <c r="G63" s="25" t="s">
        <v>22</v>
      </c>
      <c r="H63" s="25" t="s">
        <v>22</v>
      </c>
    </row>
    <row r="64" spans="1:8" s="71" customFormat="1" ht="12.75" customHeight="1">
      <c r="A64" s="3"/>
      <c r="B64" s="13" t="s">
        <v>103</v>
      </c>
      <c r="C64" s="72" t="s">
        <v>104</v>
      </c>
      <c r="D64" s="73"/>
      <c r="E64" s="74"/>
      <c r="F64" s="13" t="s">
        <v>286</v>
      </c>
      <c r="G64" s="25">
        <f>SUM(G65:G68,G69:G69)</f>
        <v>167575.38</v>
      </c>
      <c r="H64" s="25">
        <f>SUM(H65:H68,H69:H69)</f>
        <v>165029.11000000002</v>
      </c>
    </row>
    <row r="65" spans="1:8" s="2" customFormat="1" ht="12.75" customHeight="1">
      <c r="A65" s="3"/>
      <c r="B65" s="15" t="s">
        <v>105</v>
      </c>
      <c r="C65" s="26"/>
      <c r="D65" s="27" t="s">
        <v>106</v>
      </c>
      <c r="E65" s="28"/>
      <c r="F65" s="14"/>
      <c r="G65" s="25" t="s">
        <v>22</v>
      </c>
      <c r="H65" s="25" t="s">
        <v>22</v>
      </c>
    </row>
    <row r="66" spans="1:8" s="2" customFormat="1" ht="12.75" customHeight="1">
      <c r="A66" s="3"/>
      <c r="B66" s="15" t="s">
        <v>107</v>
      </c>
      <c r="C66" s="69"/>
      <c r="D66" s="27" t="s">
        <v>108</v>
      </c>
      <c r="E66" s="70"/>
      <c r="F66" s="14"/>
      <c r="G66" s="25" t="s">
        <v>22</v>
      </c>
      <c r="H66" s="25" t="s">
        <v>22</v>
      </c>
    </row>
    <row r="67" spans="1:8" s="2" customFormat="1" ht="13.35" customHeight="1">
      <c r="A67" s="3"/>
      <c r="B67" s="15" t="s">
        <v>109</v>
      </c>
      <c r="C67" s="69"/>
      <c r="D67" s="27" t="s">
        <v>110</v>
      </c>
      <c r="E67" s="70"/>
      <c r="F67" s="14"/>
      <c r="G67" s="25">
        <v>7066.9</v>
      </c>
      <c r="H67" s="25">
        <v>21.79</v>
      </c>
    </row>
    <row r="68" spans="1:8" s="2" customFormat="1" ht="13.35" customHeight="1">
      <c r="A68" s="3"/>
      <c r="B68" s="75" t="s">
        <v>111</v>
      </c>
      <c r="C68" s="51"/>
      <c r="D68" s="27" t="s">
        <v>112</v>
      </c>
      <c r="E68" s="30"/>
      <c r="F68" s="14"/>
      <c r="G68" s="25">
        <v>0</v>
      </c>
      <c r="H68" s="25">
        <v>0</v>
      </c>
    </row>
    <row r="69" spans="1:8" s="2" customFormat="1" ht="12.75" customHeight="1">
      <c r="A69" s="3"/>
      <c r="B69" s="15" t="s">
        <v>113</v>
      </c>
      <c r="C69" s="26"/>
      <c r="D69" s="27" t="s">
        <v>114</v>
      </c>
      <c r="E69" s="30"/>
      <c r="F69" s="31"/>
      <c r="G69" s="25">
        <f>SUM(G70,G71)</f>
        <v>160508.48000000001</v>
      </c>
      <c r="H69" s="25">
        <f>SUM(H70,H71)</f>
        <v>165007.32</v>
      </c>
    </row>
    <row r="70" spans="1:8" s="2" customFormat="1" ht="12.75" customHeight="1">
      <c r="A70" s="3"/>
      <c r="B70" s="15" t="s">
        <v>115</v>
      </c>
      <c r="C70" s="76"/>
      <c r="D70" s="77"/>
      <c r="E70" s="4" t="s">
        <v>116</v>
      </c>
      <c r="F70" s="78"/>
      <c r="G70" s="79">
        <v>154.81</v>
      </c>
      <c r="H70" s="80">
        <v>0</v>
      </c>
    </row>
    <row r="71" spans="1:8" s="2" customFormat="1" ht="12.75" customHeight="1">
      <c r="A71" s="3"/>
      <c r="B71" s="15" t="s">
        <v>117</v>
      </c>
      <c r="C71" s="76"/>
      <c r="D71" s="77"/>
      <c r="E71" s="81" t="s">
        <v>118</v>
      </c>
      <c r="F71" s="82"/>
      <c r="G71" s="83">
        <v>160353.67000000001</v>
      </c>
      <c r="H71" s="25">
        <v>165007.32</v>
      </c>
    </row>
    <row r="72" spans="1:8" s="2" customFormat="1" ht="12.75" customHeight="1">
      <c r="A72" s="3"/>
      <c r="B72" s="16" t="s">
        <v>119</v>
      </c>
      <c r="C72" s="84" t="s">
        <v>120</v>
      </c>
      <c r="D72" s="85"/>
      <c r="E72" s="86"/>
      <c r="F72" s="87" t="s">
        <v>287</v>
      </c>
      <c r="G72" s="21">
        <f>SUM(G73,G74,G79)</f>
        <v>31049.9</v>
      </c>
      <c r="H72" s="21">
        <f>SUM(H73,H74,H79)</f>
        <v>27427.11</v>
      </c>
    </row>
    <row r="73" spans="1:8" s="2" customFormat="1" ht="12.75" customHeight="1">
      <c r="A73" s="3"/>
      <c r="B73" s="14" t="s">
        <v>121</v>
      </c>
      <c r="C73" s="22" t="s">
        <v>122</v>
      </c>
      <c r="D73" s="67"/>
      <c r="E73" s="68"/>
      <c r="F73" s="88"/>
      <c r="G73" s="80" t="s">
        <v>22</v>
      </c>
      <c r="H73" s="25" t="s">
        <v>22</v>
      </c>
    </row>
    <row r="74" spans="1:8" s="2" customFormat="1" ht="12.75" customHeight="1">
      <c r="A74" s="3"/>
      <c r="B74" s="14" t="s">
        <v>123</v>
      </c>
      <c r="C74" s="22" t="s">
        <v>124</v>
      </c>
      <c r="D74" s="67"/>
      <c r="E74" s="68"/>
      <c r="F74" s="32"/>
      <c r="G74" s="25">
        <f>SUM(G75:G78)</f>
        <v>0</v>
      </c>
      <c r="H74" s="25">
        <f>SUM(H75:H78)</f>
        <v>0</v>
      </c>
    </row>
    <row r="75" spans="1:8" s="2" customFormat="1" ht="12.75" customHeight="1">
      <c r="A75" s="3"/>
      <c r="B75" s="15" t="s">
        <v>125</v>
      </c>
      <c r="C75" s="26"/>
      <c r="D75" s="27" t="s">
        <v>126</v>
      </c>
      <c r="E75" s="30"/>
      <c r="F75" s="14"/>
      <c r="G75" s="25" t="s">
        <v>22</v>
      </c>
      <c r="H75" s="25" t="s">
        <v>22</v>
      </c>
    </row>
    <row r="76" spans="1:8" s="2" customFormat="1" ht="12.75" customHeight="1">
      <c r="A76" s="3"/>
      <c r="B76" s="15" t="s">
        <v>127</v>
      </c>
      <c r="C76" s="26"/>
      <c r="D76" s="27" t="s">
        <v>128</v>
      </c>
      <c r="E76" s="30"/>
      <c r="F76" s="14"/>
      <c r="G76" s="25" t="s">
        <v>22</v>
      </c>
      <c r="H76" s="25" t="s">
        <v>22</v>
      </c>
    </row>
    <row r="77" spans="1:8" s="2" customFormat="1" ht="12.75" customHeight="1">
      <c r="A77" s="3"/>
      <c r="B77" s="14" t="s">
        <v>129</v>
      </c>
      <c r="C77" s="89"/>
      <c r="D77" s="89" t="s">
        <v>130</v>
      </c>
      <c r="E77" s="30"/>
      <c r="F77" s="14"/>
      <c r="G77" s="25" t="s">
        <v>22</v>
      </c>
      <c r="H77" s="25" t="s">
        <v>22</v>
      </c>
    </row>
    <row r="78" spans="1:8" s="2" customFormat="1" ht="12.75" customHeight="1">
      <c r="A78" s="3"/>
      <c r="B78" s="14" t="s">
        <v>131</v>
      </c>
      <c r="C78" s="89"/>
      <c r="D78" s="89" t="s">
        <v>132</v>
      </c>
      <c r="E78" s="30"/>
      <c r="F78" s="14"/>
      <c r="G78" s="25" t="s">
        <v>22</v>
      </c>
      <c r="H78" s="25" t="s">
        <v>22</v>
      </c>
    </row>
    <row r="79" spans="1:8" s="2" customFormat="1" ht="12.75" customHeight="1">
      <c r="A79" s="3"/>
      <c r="B79" s="32" t="s">
        <v>133</v>
      </c>
      <c r="C79" s="33" t="s">
        <v>134</v>
      </c>
      <c r="D79" s="34"/>
      <c r="E79" s="35"/>
      <c r="F79" s="14"/>
      <c r="G79" s="25">
        <f>SUM(G80:G81)</f>
        <v>31049.9</v>
      </c>
      <c r="H79" s="25">
        <f>SUM(H80:H81)</f>
        <v>27427.11</v>
      </c>
    </row>
    <row r="80" spans="1:8" s="2" customFormat="1" ht="26.25" customHeight="1">
      <c r="A80" s="3"/>
      <c r="B80" s="15" t="s">
        <v>135</v>
      </c>
      <c r="C80" s="90"/>
      <c r="D80" s="165" t="s">
        <v>136</v>
      </c>
      <c r="E80" s="166"/>
      <c r="F80" s="31"/>
      <c r="G80" s="25">
        <v>31049.9</v>
      </c>
      <c r="H80" s="25">
        <v>27427.11</v>
      </c>
    </row>
    <row r="81" spans="1:9" s="2" customFormat="1" ht="12.75" customHeight="1">
      <c r="A81" s="3"/>
      <c r="B81" s="13" t="s">
        <v>137</v>
      </c>
      <c r="C81" s="57"/>
      <c r="D81" s="57" t="s">
        <v>138</v>
      </c>
      <c r="E81" s="59"/>
      <c r="F81" s="14"/>
      <c r="G81" s="25" t="s">
        <v>22</v>
      </c>
      <c r="H81" s="25" t="s">
        <v>22</v>
      </c>
    </row>
    <row r="82" spans="1:9" s="2" customFormat="1" ht="25.5" customHeight="1">
      <c r="A82" s="3"/>
      <c r="B82" s="60" t="s">
        <v>139</v>
      </c>
      <c r="C82" s="167" t="s">
        <v>140</v>
      </c>
      <c r="D82" s="168"/>
      <c r="E82" s="169"/>
      <c r="F82" s="64"/>
      <c r="G82" s="91">
        <f>SUM(G53,G59,G72)</f>
        <v>1895134.23</v>
      </c>
      <c r="H82" s="91">
        <f>SUM(H53,H59,H72)</f>
        <v>1919463.51</v>
      </c>
    </row>
    <row r="83" spans="1:9" s="2" customFormat="1" ht="24.75" customHeight="1">
      <c r="A83" s="3"/>
      <c r="B83" s="170" t="s">
        <v>141</v>
      </c>
      <c r="C83" s="170"/>
      <c r="D83" s="170"/>
      <c r="E83" s="170"/>
      <c r="F83" s="170"/>
      <c r="G83" s="170"/>
      <c r="H83" s="170"/>
      <c r="I83" s="92"/>
    </row>
    <row r="84" spans="1:9" s="2" customFormat="1" ht="15.75" customHeight="1">
      <c r="A84" s="3"/>
      <c r="B84" s="93"/>
      <c r="C84" s="93"/>
      <c r="D84" s="93"/>
      <c r="E84" s="93"/>
      <c r="F84" s="93"/>
      <c r="G84" s="93"/>
      <c r="H84" s="93"/>
      <c r="I84" s="93"/>
    </row>
    <row r="85" spans="1:9" s="2" customFormat="1" ht="12.75" customHeight="1">
      <c r="A85" s="3"/>
      <c r="B85" s="171" t="s">
        <v>289</v>
      </c>
      <c r="C85" s="171"/>
      <c r="D85" s="171"/>
      <c r="E85" s="171"/>
      <c r="F85" s="94"/>
      <c r="G85" s="172" t="s">
        <v>291</v>
      </c>
      <c r="H85" s="172"/>
    </row>
    <row r="86" spans="1:9" s="2" customFormat="1" ht="12.75" customHeight="1">
      <c r="A86" s="3"/>
      <c r="B86" s="157" t="s">
        <v>142</v>
      </c>
      <c r="C86" s="157"/>
      <c r="D86" s="157"/>
      <c r="E86" s="157"/>
      <c r="F86" s="2" t="s">
        <v>143</v>
      </c>
      <c r="G86" s="158" t="s">
        <v>144</v>
      </c>
      <c r="H86" s="158"/>
    </row>
    <row r="87" spans="1:9" s="2" customFormat="1" ht="13.35" customHeight="1">
      <c r="A87" s="3"/>
      <c r="B87" s="9"/>
      <c r="C87" s="9"/>
      <c r="D87" s="9"/>
      <c r="E87" s="9"/>
      <c r="F87" s="9"/>
      <c r="G87" s="9"/>
      <c r="H87" s="9"/>
    </row>
    <row r="88" spans="1:9" s="2" customFormat="1" ht="12.75" customHeight="1">
      <c r="A88" s="3"/>
      <c r="B88" s="159" t="s">
        <v>290</v>
      </c>
      <c r="C88" s="160"/>
      <c r="D88" s="160"/>
      <c r="E88" s="160"/>
      <c r="F88" s="95"/>
      <c r="G88" s="161" t="s">
        <v>145</v>
      </c>
      <c r="H88" s="161"/>
    </row>
    <row r="89" spans="1:9" s="2" customFormat="1" ht="12.75" customHeight="1">
      <c r="A89" s="3"/>
      <c r="B89" s="162" t="s">
        <v>146</v>
      </c>
      <c r="C89" s="162"/>
      <c r="D89" s="162"/>
      <c r="E89" s="162"/>
      <c r="F89" s="71" t="s">
        <v>143</v>
      </c>
      <c r="G89" s="163" t="s">
        <v>144</v>
      </c>
      <c r="H89" s="163"/>
    </row>
    <row r="90" spans="1:9" s="2" customFormat="1" ht="13.35" customHeight="1">
      <c r="A90" s="3"/>
    </row>
    <row r="91" spans="1:9" s="2" customFormat="1" ht="13.35" customHeight="1">
      <c r="A91" s="3"/>
    </row>
    <row r="92" spans="1:9" s="2" customFormat="1" ht="13.35" customHeight="1">
      <c r="A92" s="3"/>
    </row>
    <row r="93" spans="1:9" s="2" customFormat="1" ht="13.35" customHeight="1">
      <c r="A93" s="3"/>
    </row>
    <row r="94" spans="1:9" s="2" customFormat="1" ht="13.35" customHeight="1">
      <c r="A94" s="3"/>
    </row>
    <row r="95" spans="1:9" s="2" customFormat="1" ht="13.35" customHeight="1">
      <c r="A95" s="3"/>
    </row>
    <row r="96" spans="1:9" s="2" customFormat="1" ht="13.35" customHeight="1">
      <c r="A96" s="3"/>
    </row>
    <row r="97" spans="1:1" s="2" customFormat="1" ht="13.35" customHeight="1">
      <c r="A97" s="3"/>
    </row>
    <row r="98" spans="1:1" s="2" customFormat="1" ht="13.35" customHeight="1">
      <c r="A98" s="3"/>
    </row>
    <row r="99" spans="1:1" s="2" customFormat="1" ht="13.35" customHeight="1">
      <c r="A99" s="3"/>
    </row>
    <row r="100" spans="1:1" s="2" customFormat="1" ht="13.35" customHeight="1">
      <c r="A100" s="3"/>
    </row>
    <row r="101" spans="1:1" s="2" customFormat="1" ht="13.35" customHeight="1">
      <c r="A101" s="3"/>
    </row>
    <row r="102" spans="1:1" s="2" customFormat="1" ht="13.35" customHeight="1">
      <c r="A102" s="3"/>
    </row>
    <row r="103" spans="1:1" s="2" customFormat="1" ht="13.35" customHeight="1">
      <c r="A103" s="3"/>
    </row>
    <row r="104" spans="1:1" s="2" customFormat="1" ht="13.35" customHeight="1">
      <c r="A104" s="3"/>
    </row>
    <row r="105" spans="1:1" s="2" customFormat="1" ht="13.35" customHeight="1">
      <c r="A105" s="3"/>
    </row>
    <row r="106" spans="1:1" s="2" customFormat="1" ht="13.35" customHeight="1">
      <c r="A106" s="3"/>
    </row>
    <row r="107" spans="1:1" s="2" customFormat="1" ht="13.35" customHeight="1">
      <c r="A107" s="3"/>
    </row>
    <row r="108" spans="1:1" s="2" customFormat="1" ht="13.35" customHeight="1">
      <c r="A108"/>
    </row>
  </sheetData>
  <mergeCells count="30">
    <mergeCell ref="B8:H8"/>
    <mergeCell ref="B1:H1"/>
    <mergeCell ref="E2:H2"/>
    <mergeCell ref="E3:H3"/>
    <mergeCell ref="B5:H6"/>
    <mergeCell ref="B7:H7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C57:E57"/>
    <mergeCell ref="D80:E80"/>
    <mergeCell ref="C82:E82"/>
    <mergeCell ref="B83:H83"/>
    <mergeCell ref="B85:E85"/>
    <mergeCell ref="G85:H85"/>
    <mergeCell ref="B86:E86"/>
    <mergeCell ref="G86:H86"/>
    <mergeCell ref="B88:E88"/>
    <mergeCell ref="G88:H88"/>
    <mergeCell ref="B89:E89"/>
    <mergeCell ref="G89:H89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2F40-FCB4-41B1-9060-F363A5E622D6}">
  <dimension ref="B1:J65"/>
  <sheetViews>
    <sheetView showGridLines="0" tabSelected="1" topLeftCell="A43" zoomScaleSheetLayoutView="100" workbookViewId="0">
      <selection sqref="A1:XFD1"/>
    </sheetView>
  </sheetViews>
  <sheetFormatPr defaultColWidth="9.7109375" defaultRowHeight="12.75"/>
  <cols>
    <col min="1" max="1" width="3.140625" style="96" customWidth="1"/>
    <col min="2" max="2" width="8" style="96" customWidth="1"/>
    <col min="3" max="3" width="1.5703125" style="96" hidden="1" customWidth="1"/>
    <col min="4" max="4" width="30.140625" style="96" customWidth="1"/>
    <col min="5" max="5" width="18.28515625" style="96" customWidth="1"/>
    <col min="6" max="6" width="9.7109375" style="96" hidden="1" customWidth="1"/>
    <col min="7" max="7" width="11.7109375" style="96" customWidth="1"/>
    <col min="8" max="8" width="13.140625" style="96" customWidth="1"/>
    <col min="9" max="9" width="14.7109375" style="96" customWidth="1"/>
    <col min="10" max="10" width="15.85546875" style="96" customWidth="1"/>
    <col min="11" max="16384" width="9.7109375" style="96"/>
  </cols>
  <sheetData>
    <row r="1" spans="2:10" ht="12" customHeight="1">
      <c r="B1" s="234" t="s">
        <v>0</v>
      </c>
      <c r="C1" s="234"/>
      <c r="D1" s="234"/>
      <c r="E1" s="234"/>
      <c r="F1" s="234"/>
      <c r="G1" s="234"/>
      <c r="H1" s="234"/>
      <c r="I1" s="234"/>
      <c r="J1" s="234"/>
    </row>
    <row r="2" spans="2:10" ht="15.75" customHeight="1">
      <c r="D2" s="235" t="s">
        <v>147</v>
      </c>
      <c r="E2" s="235"/>
      <c r="F2" s="235"/>
      <c r="G2" s="235"/>
      <c r="H2" s="235"/>
      <c r="I2" s="235"/>
      <c r="J2" s="235"/>
    </row>
    <row r="3" spans="2:10" ht="15.75" customHeight="1">
      <c r="D3" s="97" t="s">
        <v>148</v>
      </c>
      <c r="E3" s="97"/>
      <c r="F3" s="97"/>
      <c r="G3" s="97"/>
      <c r="H3" s="97"/>
      <c r="I3" s="97"/>
      <c r="J3" s="97"/>
    </row>
    <row r="4" spans="2:10" ht="4.5" customHeight="1"/>
    <row r="5" spans="2:10" ht="4.3499999999999996" customHeight="1">
      <c r="B5" s="236"/>
      <c r="C5" s="236"/>
      <c r="D5" s="236"/>
      <c r="E5" s="236"/>
      <c r="F5" s="236"/>
      <c r="G5" s="236"/>
      <c r="H5" s="236"/>
      <c r="I5" s="236"/>
      <c r="J5" s="236"/>
    </row>
    <row r="6" spans="2:10" ht="15.75" customHeight="1">
      <c r="B6" s="237" t="s">
        <v>149</v>
      </c>
      <c r="C6" s="237"/>
      <c r="D6" s="237"/>
      <c r="E6" s="237"/>
      <c r="F6" s="237"/>
      <c r="G6" s="237"/>
      <c r="H6" s="237"/>
      <c r="I6" s="237"/>
      <c r="J6" s="237"/>
    </row>
    <row r="7" spans="2:10" ht="15.75" customHeight="1">
      <c r="B7" s="238" t="s">
        <v>4</v>
      </c>
      <c r="C7" s="238"/>
      <c r="D7" s="238"/>
      <c r="E7" s="238"/>
      <c r="F7" s="238"/>
      <c r="G7" s="238"/>
      <c r="H7" s="238"/>
      <c r="I7" s="238"/>
      <c r="J7" s="238"/>
    </row>
    <row r="8" spans="2:10" ht="15" customHeight="1">
      <c r="B8" s="226" t="s">
        <v>150</v>
      </c>
      <c r="C8" s="226"/>
      <c r="D8" s="226"/>
      <c r="E8" s="226"/>
      <c r="F8" s="226"/>
      <c r="G8" s="226"/>
      <c r="H8" s="226"/>
      <c r="I8" s="226"/>
      <c r="J8" s="226"/>
    </row>
    <row r="9" spans="2:10" ht="15" customHeight="1">
      <c r="B9" s="225" t="s">
        <v>277</v>
      </c>
      <c r="C9" s="225"/>
      <c r="D9" s="225"/>
      <c r="E9" s="225"/>
      <c r="F9" s="225"/>
      <c r="G9" s="225"/>
      <c r="H9" s="225"/>
      <c r="I9" s="225"/>
      <c r="J9" s="225"/>
    </row>
    <row r="10" spans="2:10" ht="15" customHeight="1">
      <c r="B10" s="226" t="s">
        <v>151</v>
      </c>
      <c r="C10" s="226"/>
      <c r="D10" s="226"/>
      <c r="E10" s="226"/>
      <c r="F10" s="226"/>
      <c r="G10" s="226"/>
      <c r="H10" s="226"/>
      <c r="I10" s="226"/>
      <c r="J10" s="226"/>
    </row>
    <row r="11" spans="2:10" ht="10.5" customHeight="1">
      <c r="B11" s="227"/>
      <c r="C11" s="227"/>
      <c r="D11" s="227"/>
      <c r="E11" s="227"/>
      <c r="F11" s="227"/>
      <c r="G11" s="227"/>
      <c r="H11" s="227"/>
      <c r="I11" s="227"/>
      <c r="J11" s="227"/>
    </row>
    <row r="12" spans="2:10" ht="15" customHeight="1">
      <c r="B12" s="228" t="s">
        <v>152</v>
      </c>
      <c r="C12" s="228"/>
      <c r="D12" s="228"/>
      <c r="E12" s="228"/>
      <c r="F12" s="228"/>
      <c r="G12" s="228"/>
      <c r="H12" s="228"/>
      <c r="I12" s="228"/>
      <c r="J12" s="228"/>
    </row>
    <row r="13" spans="2:10" ht="3.75" customHeight="1">
      <c r="B13" s="227"/>
      <c r="C13" s="227"/>
      <c r="D13" s="227"/>
      <c r="E13" s="227"/>
      <c r="F13" s="227"/>
      <c r="G13" s="227"/>
      <c r="H13" s="227"/>
      <c r="I13" s="227"/>
      <c r="J13" s="227"/>
    </row>
    <row r="14" spans="2:10" ht="15" customHeight="1">
      <c r="B14" s="228" t="s">
        <v>8</v>
      </c>
      <c r="C14" s="228"/>
      <c r="D14" s="228"/>
      <c r="E14" s="228"/>
      <c r="F14" s="228"/>
      <c r="G14" s="228"/>
      <c r="H14" s="228"/>
      <c r="I14" s="228"/>
      <c r="J14" s="228"/>
    </row>
    <row r="15" spans="2:10" ht="7.5" customHeight="1">
      <c r="B15" s="98"/>
      <c r="C15" s="99"/>
      <c r="D15" s="99"/>
      <c r="E15" s="99"/>
      <c r="F15" s="99"/>
      <c r="G15" s="99"/>
      <c r="H15" s="99"/>
      <c r="I15" s="99"/>
      <c r="J15" s="99"/>
    </row>
    <row r="16" spans="2:10" ht="15" customHeight="1">
      <c r="B16" s="229" t="s">
        <v>288</v>
      </c>
      <c r="C16" s="229"/>
      <c r="D16" s="229"/>
      <c r="E16" s="229"/>
      <c r="F16" s="229"/>
      <c r="G16" s="229"/>
      <c r="H16" s="229"/>
      <c r="I16" s="229"/>
      <c r="J16" s="229"/>
    </row>
    <row r="17" spans="2:10" ht="15" customHeight="1">
      <c r="B17" s="227" t="s">
        <v>9</v>
      </c>
      <c r="C17" s="227"/>
      <c r="D17" s="227"/>
      <c r="E17" s="227"/>
      <c r="F17" s="227"/>
      <c r="G17" s="227"/>
      <c r="H17" s="227"/>
      <c r="I17" s="227"/>
      <c r="J17" s="227"/>
    </row>
    <row r="18" spans="2:10" s="99" customFormat="1" ht="15" customHeight="1">
      <c r="B18" s="230" t="s">
        <v>10</v>
      </c>
      <c r="C18" s="230"/>
      <c r="D18" s="230"/>
      <c r="E18" s="230"/>
      <c r="F18" s="230"/>
      <c r="G18" s="230"/>
      <c r="H18" s="230"/>
      <c r="I18" s="230"/>
      <c r="J18" s="230"/>
    </row>
    <row r="19" spans="2:10" s="101" customFormat="1" ht="50.1" customHeight="1">
      <c r="B19" s="231" t="s">
        <v>11</v>
      </c>
      <c r="C19" s="232"/>
      <c r="D19" s="231" t="s">
        <v>12</v>
      </c>
      <c r="E19" s="233"/>
      <c r="F19" s="233"/>
      <c r="G19" s="232"/>
      <c r="H19" s="100" t="s">
        <v>153</v>
      </c>
      <c r="I19" s="100" t="s">
        <v>154</v>
      </c>
      <c r="J19" s="100" t="s">
        <v>155</v>
      </c>
    </row>
    <row r="20" spans="2:10" s="101" customFormat="1" ht="19.5" customHeight="1">
      <c r="B20" s="102">
        <v>1</v>
      </c>
      <c r="C20" s="103"/>
      <c r="D20" s="222">
        <v>2</v>
      </c>
      <c r="E20" s="223"/>
      <c r="F20" s="223"/>
      <c r="G20" s="224"/>
      <c r="H20" s="104">
        <v>3</v>
      </c>
      <c r="I20" s="104">
        <v>4</v>
      </c>
      <c r="J20" s="104">
        <v>5</v>
      </c>
    </row>
    <row r="21" spans="2:10" ht="15.75" customHeight="1">
      <c r="B21" s="105" t="s">
        <v>16</v>
      </c>
      <c r="C21" s="106" t="s">
        <v>156</v>
      </c>
      <c r="D21" s="219" t="s">
        <v>157</v>
      </c>
      <c r="E21" s="220"/>
      <c r="F21" s="220"/>
      <c r="G21" s="221"/>
      <c r="H21" s="107"/>
      <c r="I21" s="108">
        <f>SUM(I22,I28)</f>
        <v>1979853</v>
      </c>
      <c r="J21" s="108"/>
    </row>
    <row r="22" spans="2:10" ht="15.75" customHeight="1">
      <c r="B22" s="104" t="s">
        <v>18</v>
      </c>
      <c r="C22" s="109" t="s">
        <v>158</v>
      </c>
      <c r="D22" s="216" t="s">
        <v>158</v>
      </c>
      <c r="E22" s="217"/>
      <c r="F22" s="217"/>
      <c r="G22" s="218"/>
      <c r="H22" s="110"/>
      <c r="I22" s="111">
        <f>SUM(I23:I27)</f>
        <v>1915243.74</v>
      </c>
      <c r="J22" s="111"/>
    </row>
    <row r="23" spans="2:10" ht="15.75" customHeight="1">
      <c r="B23" s="104" t="s">
        <v>20</v>
      </c>
      <c r="C23" s="109" t="s">
        <v>84</v>
      </c>
      <c r="D23" s="216" t="s">
        <v>159</v>
      </c>
      <c r="E23" s="217"/>
      <c r="F23" s="217"/>
      <c r="G23" s="218"/>
      <c r="H23" s="110"/>
      <c r="I23" s="112">
        <v>1073644.22</v>
      </c>
      <c r="J23" s="112"/>
    </row>
    <row r="24" spans="2:10" ht="15.75" customHeight="1">
      <c r="B24" s="104" t="s">
        <v>23</v>
      </c>
      <c r="C24" s="113" t="s">
        <v>160</v>
      </c>
      <c r="D24" s="198" t="s">
        <v>161</v>
      </c>
      <c r="E24" s="199"/>
      <c r="F24" s="199"/>
      <c r="G24" s="200"/>
      <c r="H24" s="110"/>
      <c r="I24" s="112">
        <v>796407.09</v>
      </c>
      <c r="J24" s="112"/>
    </row>
    <row r="25" spans="2:10" ht="30.75" customHeight="1">
      <c r="B25" s="104" t="s">
        <v>25</v>
      </c>
      <c r="C25" s="109" t="s">
        <v>162</v>
      </c>
      <c r="D25" s="198" t="s">
        <v>163</v>
      </c>
      <c r="E25" s="199"/>
      <c r="F25" s="199"/>
      <c r="G25" s="200"/>
      <c r="H25" s="110"/>
      <c r="I25" s="112">
        <v>35221.67</v>
      </c>
      <c r="J25" s="112"/>
    </row>
    <row r="26" spans="2:10" ht="15.75" customHeight="1">
      <c r="B26" s="104" t="s">
        <v>27</v>
      </c>
      <c r="C26" s="113" t="s">
        <v>164</v>
      </c>
      <c r="D26" s="198" t="s">
        <v>165</v>
      </c>
      <c r="E26" s="199"/>
      <c r="F26" s="199"/>
      <c r="G26" s="200"/>
      <c r="H26" s="110"/>
      <c r="I26" s="112" t="s">
        <v>22</v>
      </c>
      <c r="J26" s="112"/>
    </row>
    <row r="27" spans="2:10" ht="15.75" customHeight="1">
      <c r="B27" s="104" t="s">
        <v>166</v>
      </c>
      <c r="C27" s="113"/>
      <c r="D27" s="216" t="s">
        <v>167</v>
      </c>
      <c r="E27" s="217"/>
      <c r="F27" s="217"/>
      <c r="G27" s="218"/>
      <c r="H27" s="110"/>
      <c r="I27" s="112">
        <v>9970.76</v>
      </c>
      <c r="J27" s="112"/>
    </row>
    <row r="28" spans="2:10" ht="15.75" customHeight="1">
      <c r="B28" s="114" t="s">
        <v>29</v>
      </c>
      <c r="C28" s="109" t="s">
        <v>168</v>
      </c>
      <c r="D28" s="198" t="s">
        <v>169</v>
      </c>
      <c r="E28" s="199"/>
      <c r="F28" s="199"/>
      <c r="G28" s="200"/>
      <c r="H28" s="110" t="s">
        <v>275</v>
      </c>
      <c r="I28" s="111">
        <f>SUM(I29,I33,I36,I37,I38,I39)</f>
        <v>64609.26</v>
      </c>
      <c r="J28" s="111"/>
    </row>
    <row r="29" spans="2:10" ht="15.75" customHeight="1">
      <c r="B29" s="115" t="s">
        <v>31</v>
      </c>
      <c r="C29" s="116"/>
      <c r="D29" s="117" t="s">
        <v>170</v>
      </c>
      <c r="E29" s="118"/>
      <c r="F29" s="118"/>
      <c r="G29" s="119"/>
      <c r="H29" s="110"/>
      <c r="I29" s="111">
        <f>SUM(I30:I32)</f>
        <v>0</v>
      </c>
      <c r="J29" s="111"/>
    </row>
    <row r="30" spans="2:10" ht="15.75" customHeight="1">
      <c r="B30" s="120" t="s">
        <v>171</v>
      </c>
      <c r="C30" s="109"/>
      <c r="D30" s="121" t="s">
        <v>172</v>
      </c>
      <c r="E30" s="118"/>
      <c r="F30" s="118"/>
      <c r="G30" s="119"/>
      <c r="H30" s="110"/>
      <c r="I30" s="111" t="s">
        <v>22</v>
      </c>
      <c r="J30" s="111"/>
    </row>
    <row r="31" spans="2:10" ht="15.75" customHeight="1">
      <c r="B31" s="104" t="s">
        <v>173</v>
      </c>
      <c r="C31" s="109"/>
      <c r="D31" s="121" t="s">
        <v>174</v>
      </c>
      <c r="E31" s="118"/>
      <c r="F31" s="118"/>
      <c r="G31" s="119"/>
      <c r="H31" s="110"/>
      <c r="I31" s="111" t="s">
        <v>22</v>
      </c>
      <c r="J31" s="111"/>
    </row>
    <row r="32" spans="2:10" ht="15.75" customHeight="1">
      <c r="B32" s="114" t="s">
        <v>175</v>
      </c>
      <c r="C32" s="109"/>
      <c r="D32" s="121" t="s">
        <v>176</v>
      </c>
      <c r="E32" s="118"/>
      <c r="F32" s="118"/>
      <c r="G32" s="119"/>
      <c r="H32" s="110"/>
      <c r="I32" s="111" t="s">
        <v>22</v>
      </c>
      <c r="J32" s="111"/>
    </row>
    <row r="33" spans="2:10" ht="16.5" customHeight="1">
      <c r="B33" s="115" t="s">
        <v>33</v>
      </c>
      <c r="C33" s="116"/>
      <c r="D33" s="239" t="s">
        <v>177</v>
      </c>
      <c r="E33" s="240"/>
      <c r="F33" s="240"/>
      <c r="G33" s="241"/>
      <c r="H33" s="110"/>
      <c r="I33" s="111">
        <f>SUM(I34:I35)</f>
        <v>62174.76</v>
      </c>
      <c r="J33" s="111"/>
    </row>
    <row r="34" spans="2:10" ht="30.75" customHeight="1">
      <c r="B34" s="120" t="s">
        <v>178</v>
      </c>
      <c r="C34" s="109"/>
      <c r="D34" s="216" t="s">
        <v>179</v>
      </c>
      <c r="E34" s="217"/>
      <c r="F34" s="217"/>
      <c r="G34" s="218"/>
      <c r="H34" s="110"/>
      <c r="I34" s="111">
        <v>0</v>
      </c>
      <c r="J34" s="111"/>
    </row>
    <row r="35" spans="2:10" ht="15.75" customHeight="1">
      <c r="B35" s="104" t="s">
        <v>180</v>
      </c>
      <c r="C35" s="109"/>
      <c r="D35" s="216" t="s">
        <v>181</v>
      </c>
      <c r="E35" s="217"/>
      <c r="F35" s="217"/>
      <c r="G35" s="218"/>
      <c r="H35" s="110"/>
      <c r="I35" s="111">
        <v>62174.76</v>
      </c>
      <c r="J35" s="111"/>
    </row>
    <row r="36" spans="2:10" ht="15.75" customHeight="1">
      <c r="B36" s="104" t="s">
        <v>35</v>
      </c>
      <c r="C36" s="109"/>
      <c r="D36" s="216" t="s">
        <v>182</v>
      </c>
      <c r="E36" s="217"/>
      <c r="F36" s="217"/>
      <c r="G36" s="218"/>
      <c r="H36" s="110"/>
      <c r="I36" s="111" t="s">
        <v>22</v>
      </c>
      <c r="J36" s="111"/>
    </row>
    <row r="37" spans="2:10" ht="15.75" customHeight="1">
      <c r="B37" s="104" t="s">
        <v>37</v>
      </c>
      <c r="C37" s="109"/>
      <c r="D37" s="216" t="s">
        <v>183</v>
      </c>
      <c r="E37" s="217"/>
      <c r="F37" s="217"/>
      <c r="G37" s="218"/>
      <c r="H37" s="110"/>
      <c r="I37" s="111" t="s">
        <v>22</v>
      </c>
      <c r="J37" s="111"/>
    </row>
    <row r="38" spans="2:10" ht="15.75" customHeight="1">
      <c r="B38" s="104" t="s">
        <v>39</v>
      </c>
      <c r="C38" s="109"/>
      <c r="D38" s="216" t="s">
        <v>184</v>
      </c>
      <c r="E38" s="217"/>
      <c r="F38" s="217"/>
      <c r="G38" s="218"/>
      <c r="H38" s="110"/>
      <c r="I38" s="111">
        <v>2434.5</v>
      </c>
      <c r="J38" s="111"/>
    </row>
    <row r="39" spans="2:10" ht="15.75" customHeight="1">
      <c r="B39" s="104" t="s">
        <v>41</v>
      </c>
      <c r="C39" s="109"/>
      <c r="D39" s="216" t="s">
        <v>185</v>
      </c>
      <c r="E39" s="217"/>
      <c r="F39" s="217"/>
      <c r="G39" s="218"/>
      <c r="H39" s="110"/>
      <c r="I39" s="111" t="s">
        <v>22</v>
      </c>
      <c r="J39" s="111"/>
    </row>
    <row r="40" spans="2:10" ht="15.75" customHeight="1">
      <c r="B40" s="105" t="s">
        <v>55</v>
      </c>
      <c r="C40" s="106" t="s">
        <v>186</v>
      </c>
      <c r="D40" s="219" t="s">
        <v>187</v>
      </c>
      <c r="E40" s="220"/>
      <c r="F40" s="220"/>
      <c r="G40" s="221"/>
      <c r="H40" s="107" t="s">
        <v>276</v>
      </c>
      <c r="I40" s="108">
        <f>SUM(I41,I44,I48,I49,I50,I51,I52,I53,I54,I55)</f>
        <v>1976230.2100000002</v>
      </c>
      <c r="J40" s="108"/>
    </row>
    <row r="41" spans="2:10" ht="15.75" customHeight="1">
      <c r="B41" s="104" t="s">
        <v>188</v>
      </c>
      <c r="C41" s="109" t="s">
        <v>189</v>
      </c>
      <c r="D41" s="198" t="s">
        <v>190</v>
      </c>
      <c r="E41" s="199"/>
      <c r="F41" s="199"/>
      <c r="G41" s="200"/>
      <c r="H41" s="110"/>
      <c r="I41" s="112">
        <f>SUM(I42:I43)</f>
        <v>1650784.26</v>
      </c>
      <c r="J41" s="112"/>
    </row>
    <row r="42" spans="2:10" ht="15.75" customHeight="1">
      <c r="B42" s="104" t="s">
        <v>191</v>
      </c>
      <c r="C42" s="109" t="s">
        <v>192</v>
      </c>
      <c r="D42" s="198" t="s">
        <v>193</v>
      </c>
      <c r="E42" s="199"/>
      <c r="F42" s="199"/>
      <c r="G42" s="200"/>
      <c r="H42" s="110"/>
      <c r="I42" s="112">
        <v>1647325.26</v>
      </c>
      <c r="J42" s="112"/>
    </row>
    <row r="43" spans="2:10" ht="15.75" customHeight="1">
      <c r="B43" s="104" t="s">
        <v>194</v>
      </c>
      <c r="C43" s="109" t="s">
        <v>195</v>
      </c>
      <c r="D43" s="198" t="s">
        <v>196</v>
      </c>
      <c r="E43" s="199"/>
      <c r="F43" s="199"/>
      <c r="G43" s="200"/>
      <c r="H43" s="110"/>
      <c r="I43" s="112">
        <v>3459</v>
      </c>
      <c r="J43" s="112"/>
    </row>
    <row r="44" spans="2:10" ht="15.75" customHeight="1">
      <c r="B44" s="104" t="s">
        <v>197</v>
      </c>
      <c r="C44" s="109" t="s">
        <v>198</v>
      </c>
      <c r="D44" s="216" t="s">
        <v>199</v>
      </c>
      <c r="E44" s="217"/>
      <c r="F44" s="217"/>
      <c r="G44" s="218"/>
      <c r="H44" s="110"/>
      <c r="I44" s="112">
        <f>SUM(I45:I47)</f>
        <v>288170.33</v>
      </c>
      <c r="J44" s="112"/>
    </row>
    <row r="45" spans="2:10" ht="15.75" customHeight="1">
      <c r="B45" s="104" t="s">
        <v>200</v>
      </c>
      <c r="C45" s="109" t="s">
        <v>201</v>
      </c>
      <c r="D45" s="216" t="s">
        <v>202</v>
      </c>
      <c r="E45" s="217"/>
      <c r="F45" s="217"/>
      <c r="G45" s="218"/>
      <c r="H45" s="110"/>
      <c r="I45" s="112">
        <v>288170.33</v>
      </c>
      <c r="J45" s="112"/>
    </row>
    <row r="46" spans="2:10" ht="15.75" customHeight="1">
      <c r="B46" s="104" t="s">
        <v>203</v>
      </c>
      <c r="C46" s="109" t="s">
        <v>204</v>
      </c>
      <c r="D46" s="216" t="s">
        <v>205</v>
      </c>
      <c r="E46" s="217"/>
      <c r="F46" s="217"/>
      <c r="G46" s="218"/>
      <c r="H46" s="110"/>
      <c r="I46" s="112" t="s">
        <v>22</v>
      </c>
      <c r="J46" s="112"/>
    </row>
    <row r="47" spans="2:10" ht="15.75" customHeight="1">
      <c r="B47" s="104" t="s">
        <v>206</v>
      </c>
      <c r="C47" s="109" t="s">
        <v>207</v>
      </c>
      <c r="D47" s="216" t="s">
        <v>208</v>
      </c>
      <c r="E47" s="217"/>
      <c r="F47" s="217"/>
      <c r="G47" s="218"/>
      <c r="H47" s="110"/>
      <c r="I47" s="112" t="s">
        <v>22</v>
      </c>
      <c r="J47" s="112"/>
    </row>
    <row r="48" spans="2:10" ht="15.75" customHeight="1">
      <c r="B48" s="104" t="s">
        <v>209</v>
      </c>
      <c r="C48" s="109" t="s">
        <v>210</v>
      </c>
      <c r="D48" s="198" t="s">
        <v>211</v>
      </c>
      <c r="E48" s="199"/>
      <c r="F48" s="199"/>
      <c r="G48" s="200"/>
      <c r="H48" s="110"/>
      <c r="I48" s="112">
        <v>37275.620000000003</v>
      </c>
      <c r="J48" s="112"/>
    </row>
    <row r="49" spans="2:10" ht="15.75" customHeight="1">
      <c r="B49" s="104" t="s">
        <v>212</v>
      </c>
      <c r="C49" s="109" t="s">
        <v>213</v>
      </c>
      <c r="D49" s="216" t="s">
        <v>214</v>
      </c>
      <c r="E49" s="217"/>
      <c r="F49" s="217"/>
      <c r="G49" s="218"/>
      <c r="H49" s="110"/>
      <c r="I49" s="112" t="s">
        <v>22</v>
      </c>
      <c r="J49" s="112"/>
    </row>
    <row r="50" spans="2:10" ht="33.75" customHeight="1">
      <c r="B50" s="104" t="s">
        <v>215</v>
      </c>
      <c r="C50" s="109" t="s">
        <v>216</v>
      </c>
      <c r="D50" s="198" t="s">
        <v>217</v>
      </c>
      <c r="E50" s="199"/>
      <c r="F50" s="199"/>
      <c r="G50" s="200"/>
      <c r="H50" s="110"/>
      <c r="I50" s="112">
        <v>0</v>
      </c>
      <c r="J50" s="112"/>
    </row>
    <row r="51" spans="2:10" ht="15.75" customHeight="1">
      <c r="B51" s="104" t="s">
        <v>218</v>
      </c>
      <c r="C51" s="109" t="s">
        <v>219</v>
      </c>
      <c r="D51" s="198" t="s">
        <v>220</v>
      </c>
      <c r="E51" s="199"/>
      <c r="F51" s="199"/>
      <c r="G51" s="200"/>
      <c r="H51" s="110"/>
      <c r="I51" s="112" t="s">
        <v>22</v>
      </c>
      <c r="J51" s="112"/>
    </row>
    <row r="52" spans="2:10" ht="15.75" customHeight="1">
      <c r="B52" s="104" t="s">
        <v>221</v>
      </c>
      <c r="C52" s="109" t="s">
        <v>222</v>
      </c>
      <c r="D52" s="198" t="s">
        <v>223</v>
      </c>
      <c r="E52" s="199"/>
      <c r="F52" s="199"/>
      <c r="G52" s="200"/>
      <c r="H52" s="110"/>
      <c r="I52" s="112">
        <v>0</v>
      </c>
      <c r="J52" s="112"/>
    </row>
    <row r="53" spans="2:10" ht="33.75" customHeight="1">
      <c r="B53" s="104" t="s">
        <v>224</v>
      </c>
      <c r="C53" s="109" t="s">
        <v>225</v>
      </c>
      <c r="D53" s="198" t="s">
        <v>226</v>
      </c>
      <c r="E53" s="199"/>
      <c r="F53" s="199"/>
      <c r="G53" s="200"/>
      <c r="H53" s="110"/>
      <c r="I53" s="112" t="s">
        <v>22</v>
      </c>
      <c r="J53" s="112"/>
    </row>
    <row r="54" spans="2:10" ht="15.75" customHeight="1">
      <c r="B54" s="104" t="s">
        <v>227</v>
      </c>
      <c r="C54" s="109" t="s">
        <v>228</v>
      </c>
      <c r="D54" s="201" t="s">
        <v>229</v>
      </c>
      <c r="E54" s="202"/>
      <c r="F54" s="202"/>
      <c r="G54" s="203"/>
      <c r="H54" s="110"/>
      <c r="I54" s="112" t="s">
        <v>22</v>
      </c>
      <c r="J54" s="112"/>
    </row>
    <row r="55" spans="2:10" ht="32.1" customHeight="1">
      <c r="B55" s="104" t="s">
        <v>230</v>
      </c>
      <c r="C55" s="109"/>
      <c r="D55" s="204" t="s">
        <v>231</v>
      </c>
      <c r="E55" s="205"/>
      <c r="F55" s="205"/>
      <c r="G55" s="206"/>
      <c r="H55" s="110"/>
      <c r="I55" s="112" t="s">
        <v>22</v>
      </c>
      <c r="J55" s="112"/>
    </row>
    <row r="56" spans="2:10" ht="15.75" customHeight="1">
      <c r="B56" s="122" t="s">
        <v>57</v>
      </c>
      <c r="C56" s="123" t="s">
        <v>232</v>
      </c>
      <c r="D56" s="207" t="s">
        <v>233</v>
      </c>
      <c r="E56" s="208"/>
      <c r="F56" s="208"/>
      <c r="G56" s="209"/>
      <c r="H56" s="122"/>
      <c r="I56" s="124">
        <f>I21-I40</f>
        <v>3622.7899999998044</v>
      </c>
      <c r="J56" s="124"/>
    </row>
    <row r="57" spans="2:10" ht="32.25" customHeight="1">
      <c r="B57" s="122" t="s">
        <v>234</v>
      </c>
      <c r="C57" s="125" t="s">
        <v>235</v>
      </c>
      <c r="D57" s="210" t="s">
        <v>236</v>
      </c>
      <c r="E57" s="211"/>
      <c r="F57" s="211"/>
      <c r="G57" s="212"/>
      <c r="H57" s="126"/>
      <c r="I57" s="124" t="s">
        <v>22</v>
      </c>
      <c r="J57" s="124"/>
    </row>
    <row r="58" spans="2:10" ht="15.75" customHeight="1">
      <c r="B58" s="122" t="s">
        <v>81</v>
      </c>
      <c r="C58" s="123" t="s">
        <v>237</v>
      </c>
      <c r="D58" s="207" t="s">
        <v>237</v>
      </c>
      <c r="E58" s="208"/>
      <c r="F58" s="208"/>
      <c r="G58" s="209"/>
      <c r="H58" s="126"/>
      <c r="I58" s="127" t="s">
        <v>22</v>
      </c>
      <c r="J58" s="127"/>
    </row>
    <row r="59" spans="2:10" ht="15.75" customHeight="1">
      <c r="B59" s="122" t="s">
        <v>93</v>
      </c>
      <c r="C59" s="125" t="s">
        <v>238</v>
      </c>
      <c r="D59" s="213" t="s">
        <v>238</v>
      </c>
      <c r="E59" s="214"/>
      <c r="F59" s="214"/>
      <c r="G59" s="215"/>
      <c r="H59" s="126"/>
      <c r="I59" s="127" t="s">
        <v>22</v>
      </c>
      <c r="J59" s="127"/>
    </row>
    <row r="60" spans="2:10" ht="15.75" customHeight="1">
      <c r="B60" s="122" t="s">
        <v>119</v>
      </c>
      <c r="C60" s="123" t="s">
        <v>239</v>
      </c>
      <c r="D60" s="207" t="s">
        <v>239</v>
      </c>
      <c r="E60" s="208"/>
      <c r="F60" s="208"/>
      <c r="G60" s="209"/>
      <c r="H60" s="126"/>
      <c r="I60" s="124">
        <f>SUM(I56,I57,I58,I59)</f>
        <v>3622.7899999998044</v>
      </c>
      <c r="J60" s="124"/>
    </row>
    <row r="61" spans="2:10" ht="11.1" customHeight="1">
      <c r="B61" s="197" t="s">
        <v>240</v>
      </c>
      <c r="C61" s="197"/>
      <c r="D61" s="197"/>
      <c r="E61" s="197"/>
      <c r="F61" s="197"/>
      <c r="G61" s="197"/>
      <c r="H61" s="197"/>
      <c r="I61" s="197"/>
      <c r="J61" s="197"/>
    </row>
    <row r="62" spans="2:10" ht="27.75" customHeight="1">
      <c r="B62" s="194" t="s">
        <v>292</v>
      </c>
      <c r="C62" s="194"/>
      <c r="D62" s="194"/>
      <c r="E62" s="194"/>
      <c r="F62" s="194"/>
      <c r="G62" s="194"/>
      <c r="H62" s="128"/>
      <c r="I62" s="195" t="s">
        <v>291</v>
      </c>
      <c r="J62" s="195"/>
    </row>
    <row r="63" spans="2:10" s="99" customFormat="1" ht="18.75" customHeight="1">
      <c r="B63" s="192" t="s">
        <v>241</v>
      </c>
      <c r="C63" s="192"/>
      <c r="D63" s="192"/>
      <c r="E63" s="192"/>
      <c r="F63" s="192"/>
      <c r="G63" s="192"/>
      <c r="H63" s="129" t="s">
        <v>143</v>
      </c>
      <c r="I63" s="193" t="s">
        <v>144</v>
      </c>
      <c r="J63" s="193"/>
    </row>
    <row r="64" spans="2:10" s="99" customFormat="1" ht="15" customHeight="1">
      <c r="B64" s="196" t="s">
        <v>293</v>
      </c>
      <c r="C64" s="196"/>
      <c r="D64" s="196"/>
      <c r="E64" s="196"/>
      <c r="F64" s="196"/>
      <c r="G64" s="196"/>
      <c r="H64" s="130"/>
      <c r="I64" s="195" t="s">
        <v>145</v>
      </c>
      <c r="J64" s="195"/>
    </row>
    <row r="65" spans="2:10" s="99" customFormat="1" ht="15.6" customHeight="1">
      <c r="B65" s="192" t="s">
        <v>242</v>
      </c>
      <c r="C65" s="192"/>
      <c r="D65" s="192"/>
      <c r="E65" s="192"/>
      <c r="F65" s="192"/>
      <c r="G65" s="192"/>
      <c r="H65" s="129" t="s">
        <v>243</v>
      </c>
      <c r="I65" s="193" t="s">
        <v>144</v>
      </c>
      <c r="J65" s="193"/>
    </row>
  </sheetData>
  <mergeCells count="63">
    <mergeCell ref="B8:J8"/>
    <mergeCell ref="B1:J1"/>
    <mergeCell ref="D2:J2"/>
    <mergeCell ref="B5:J5"/>
    <mergeCell ref="B6:J6"/>
    <mergeCell ref="B7:J7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33:G33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B65:G65"/>
    <mergeCell ref="I65:J65"/>
    <mergeCell ref="B62:G62"/>
    <mergeCell ref="I62:J62"/>
    <mergeCell ref="B63:G63"/>
    <mergeCell ref="I63:J63"/>
    <mergeCell ref="B64:G64"/>
    <mergeCell ref="I64:J64"/>
  </mergeCells>
  <printOptions horizontalCentered="1"/>
  <pageMargins left="1.1811023622047245" right="0.39370078740157483" top="0.11811023622047245" bottom="0.11811023622047245" header="0" footer="0"/>
  <pageSetup paperSize="9" scale="70" orientation="portrait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120E4-CCE4-40B8-9A31-31363E801B53}">
  <dimension ref="A1:P31"/>
  <sheetViews>
    <sheetView showGridLines="0" zoomScale="80" zoomScaleSheetLayoutView="75" workbookViewId="0">
      <selection activeCell="A8" sqref="A8:XFD8"/>
    </sheetView>
  </sheetViews>
  <sheetFormatPr defaultColWidth="9.7109375" defaultRowHeight="15" customHeight="1"/>
  <cols>
    <col min="1" max="1" width="9.7109375" style="97"/>
    <col min="2" max="2" width="6" style="131" customWidth="1"/>
    <col min="3" max="3" width="32.85546875" style="97" customWidth="1"/>
    <col min="4" max="11" width="15.7109375" style="97" customWidth="1"/>
    <col min="12" max="12" width="13.140625" style="97" customWidth="1"/>
    <col min="13" max="14" width="15.7109375" style="97" customWidth="1"/>
    <col min="15" max="15" width="20.28515625" style="97" customWidth="1"/>
    <col min="16" max="16384" width="9.7109375" style="97"/>
  </cols>
  <sheetData>
    <row r="1" spans="2:15" ht="34.5" customHeight="1">
      <c r="B1" s="148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</row>
    <row r="2" spans="2:15" ht="28.5" customHeight="1">
      <c r="K2" s="132"/>
      <c r="L2" s="149" t="s">
        <v>244</v>
      </c>
      <c r="M2" s="149"/>
      <c r="N2" s="149"/>
    </row>
    <row r="3" spans="2:15" ht="15" customHeight="1">
      <c r="L3" s="97" t="s">
        <v>245</v>
      </c>
    </row>
    <row r="4" spans="2:15" ht="15" customHeight="1">
      <c r="B4" s="150" t="s">
        <v>246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2:15" ht="15" customHeight="1">
      <c r="B5" s="145"/>
      <c r="C5" s="145"/>
      <c r="D5" s="145"/>
      <c r="E5" s="145"/>
      <c r="F5" s="150" t="s">
        <v>4</v>
      </c>
      <c r="G5" s="150"/>
      <c r="H5" s="150"/>
      <c r="I5" s="150"/>
      <c r="J5" s="150"/>
      <c r="K5" s="150"/>
      <c r="L5" s="145"/>
      <c r="M5" s="145"/>
      <c r="N5" s="145"/>
    </row>
    <row r="6" spans="2:15" ht="15" customHeight="1">
      <c r="B6" s="145"/>
      <c r="C6" s="145"/>
      <c r="D6" s="145"/>
      <c r="E6" s="145"/>
      <c r="F6" s="145"/>
      <c r="G6" s="156">
        <v>46203</v>
      </c>
      <c r="H6" s="150"/>
      <c r="I6" s="150"/>
      <c r="J6" s="150"/>
      <c r="K6" s="145"/>
      <c r="L6" s="145"/>
      <c r="M6" s="145"/>
      <c r="N6" s="145"/>
    </row>
    <row r="7" spans="2:15" ht="15" customHeight="1"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</row>
    <row r="8" spans="2:15" ht="15" customHeight="1">
      <c r="B8" s="150" t="s">
        <v>247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</row>
    <row r="9" spans="2:15" ht="5.25" customHeight="1"/>
    <row r="10" spans="2:15" ht="15" customHeight="1">
      <c r="B10" s="151" t="s">
        <v>11</v>
      </c>
      <c r="C10" s="151" t="s">
        <v>248</v>
      </c>
      <c r="D10" s="151" t="s">
        <v>249</v>
      </c>
      <c r="E10" s="153" t="s">
        <v>250</v>
      </c>
      <c r="F10" s="154"/>
      <c r="G10" s="154"/>
      <c r="H10" s="154"/>
      <c r="I10" s="154"/>
      <c r="J10" s="154"/>
      <c r="K10" s="154"/>
      <c r="L10" s="154"/>
      <c r="M10" s="155"/>
      <c r="N10" s="151" t="s">
        <v>251</v>
      </c>
    </row>
    <row r="11" spans="2:15" ht="123" customHeight="1">
      <c r="B11" s="152"/>
      <c r="C11" s="152"/>
      <c r="D11" s="152"/>
      <c r="E11" s="133" t="s">
        <v>252</v>
      </c>
      <c r="F11" s="133" t="s">
        <v>253</v>
      </c>
      <c r="G11" s="133" t="s">
        <v>254</v>
      </c>
      <c r="H11" s="133" t="s">
        <v>255</v>
      </c>
      <c r="I11" s="133" t="s">
        <v>256</v>
      </c>
      <c r="J11" s="134" t="s">
        <v>257</v>
      </c>
      <c r="K11" s="133" t="s">
        <v>258</v>
      </c>
      <c r="L11" s="133" t="s">
        <v>259</v>
      </c>
      <c r="M11" s="135" t="s">
        <v>260</v>
      </c>
      <c r="N11" s="152"/>
    </row>
    <row r="12" spans="2:15" ht="15" customHeight="1">
      <c r="B12" s="13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  <c r="L12" s="136" t="s">
        <v>261</v>
      </c>
      <c r="M12" s="13">
        <v>12</v>
      </c>
      <c r="N12" s="13">
        <v>13</v>
      </c>
    </row>
    <row r="13" spans="2:15" ht="33" customHeight="1">
      <c r="B13" s="137" t="s">
        <v>16</v>
      </c>
      <c r="C13" s="138" t="s">
        <v>262</v>
      </c>
      <c r="D13" s="139">
        <f t="shared" ref="D13:M13" si="0">SUM(D14:D15)</f>
        <v>114438.16</v>
      </c>
      <c r="E13" s="139">
        <f t="shared" si="0"/>
        <v>1064454.23</v>
      </c>
      <c r="F13" s="139">
        <f t="shared" si="0"/>
        <v>0</v>
      </c>
      <c r="G13" s="139">
        <f t="shared" si="0"/>
        <v>265.69</v>
      </c>
      <c r="H13" s="139">
        <f t="shared" si="0"/>
        <v>0</v>
      </c>
      <c r="I13" s="139">
        <f t="shared" si="0"/>
        <v>0</v>
      </c>
      <c r="J13" s="139">
        <f t="shared" si="0"/>
        <v>-1073638.22</v>
      </c>
      <c r="K13" s="139">
        <f t="shared" si="0"/>
        <v>0</v>
      </c>
      <c r="L13" s="139">
        <f t="shared" si="0"/>
        <v>0</v>
      </c>
      <c r="M13" s="139">
        <f t="shared" si="0"/>
        <v>0</v>
      </c>
      <c r="N13" s="139">
        <f t="shared" ref="N13:N27" si="1">SUM(D13:M13)</f>
        <v>105519.85999999987</v>
      </c>
      <c r="O13" s="140"/>
    </row>
    <row r="14" spans="2:15" ht="19.5" customHeight="1">
      <c r="B14" s="141" t="s">
        <v>18</v>
      </c>
      <c r="C14" s="142" t="s">
        <v>263</v>
      </c>
      <c r="D14" s="143">
        <v>109416.92</v>
      </c>
      <c r="E14" s="143">
        <v>0</v>
      </c>
      <c r="F14" s="143">
        <v>46316.83</v>
      </c>
      <c r="G14" s="143">
        <v>265.69</v>
      </c>
      <c r="H14" s="143" t="s">
        <v>22</v>
      </c>
      <c r="I14" s="143" t="s">
        <v>22</v>
      </c>
      <c r="J14" s="143">
        <v>-51996.84</v>
      </c>
      <c r="K14" s="143" t="s">
        <v>22</v>
      </c>
      <c r="L14" s="143" t="s">
        <v>22</v>
      </c>
      <c r="M14" s="143">
        <v>0</v>
      </c>
      <c r="N14" s="143">
        <f t="shared" si="1"/>
        <v>104002.6</v>
      </c>
      <c r="O14" s="144"/>
    </row>
    <row r="15" spans="2:15" ht="19.5" customHeight="1">
      <c r="B15" s="141" t="s">
        <v>29</v>
      </c>
      <c r="C15" s="142" t="s">
        <v>264</v>
      </c>
      <c r="D15" s="143">
        <v>5021.24</v>
      </c>
      <c r="E15" s="143">
        <v>1064454.23</v>
      </c>
      <c r="F15" s="143">
        <v>-46316.83</v>
      </c>
      <c r="G15" s="143" t="s">
        <v>22</v>
      </c>
      <c r="H15" s="143" t="s">
        <v>22</v>
      </c>
      <c r="I15" s="143" t="s">
        <v>22</v>
      </c>
      <c r="J15" s="143">
        <v>-1021641.38</v>
      </c>
      <c r="K15" s="143" t="s">
        <v>22</v>
      </c>
      <c r="L15" s="143" t="s">
        <v>22</v>
      </c>
      <c r="M15" s="143">
        <v>0</v>
      </c>
      <c r="N15" s="143">
        <f t="shared" si="1"/>
        <v>1517.2600000000093</v>
      </c>
      <c r="O15" s="140"/>
    </row>
    <row r="16" spans="2:15" ht="33" customHeight="1">
      <c r="B16" s="137" t="s">
        <v>55</v>
      </c>
      <c r="C16" s="138" t="s">
        <v>265</v>
      </c>
      <c r="D16" s="139">
        <f>SUM(D17:D18)</f>
        <v>1566931.01</v>
      </c>
      <c r="E16" s="139">
        <f>SUM(E17:E18)</f>
        <v>777392.61</v>
      </c>
      <c r="F16" s="139" t="s">
        <v>266</v>
      </c>
      <c r="G16" s="139">
        <f t="shared" ref="G16:M16" si="2">SUM(G17:G18)</f>
        <v>257.26</v>
      </c>
      <c r="H16" s="139">
        <f t="shared" si="2"/>
        <v>0</v>
      </c>
      <c r="I16" s="139">
        <f t="shared" si="2"/>
        <v>0</v>
      </c>
      <c r="J16" s="139">
        <f t="shared" si="2"/>
        <v>-796389.42999999993</v>
      </c>
      <c r="K16" s="139">
        <f t="shared" si="2"/>
        <v>0</v>
      </c>
      <c r="L16" s="139">
        <f t="shared" si="2"/>
        <v>-110.04</v>
      </c>
      <c r="M16" s="139">
        <f t="shared" si="2"/>
        <v>0</v>
      </c>
      <c r="N16" s="139">
        <f t="shared" si="1"/>
        <v>1548081.41</v>
      </c>
      <c r="O16" s="140"/>
    </row>
    <row r="17" spans="1:16" ht="18" customHeight="1">
      <c r="B17" s="141" t="s">
        <v>267</v>
      </c>
      <c r="C17" s="142" t="s">
        <v>263</v>
      </c>
      <c r="D17" s="143">
        <v>1565512.58</v>
      </c>
      <c r="E17" s="143">
        <v>27929.63</v>
      </c>
      <c r="F17" s="143" t="s">
        <v>22</v>
      </c>
      <c r="G17" s="143">
        <v>257.26</v>
      </c>
      <c r="H17" s="143" t="s">
        <v>22</v>
      </c>
      <c r="I17" s="143" t="s">
        <v>22</v>
      </c>
      <c r="J17" s="143">
        <v>-50232.56</v>
      </c>
      <c r="K17" s="143" t="s">
        <v>22</v>
      </c>
      <c r="L17" s="143">
        <v>-110.04</v>
      </c>
      <c r="M17" s="143">
        <v>0</v>
      </c>
      <c r="N17" s="143">
        <f t="shared" si="1"/>
        <v>1543356.8699999999</v>
      </c>
      <c r="O17" s="140"/>
    </row>
    <row r="18" spans="1:16" ht="18.75" customHeight="1">
      <c r="B18" s="141" t="s">
        <v>197</v>
      </c>
      <c r="C18" s="142" t="s">
        <v>264</v>
      </c>
      <c r="D18" s="143">
        <v>1418.43</v>
      </c>
      <c r="E18" s="143">
        <v>749462.98</v>
      </c>
      <c r="F18" s="143" t="s">
        <v>22</v>
      </c>
      <c r="G18" s="143" t="s">
        <v>22</v>
      </c>
      <c r="H18" s="143" t="s">
        <v>22</v>
      </c>
      <c r="I18" s="143" t="s">
        <v>22</v>
      </c>
      <c r="J18" s="143">
        <v>-746156.87</v>
      </c>
      <c r="K18" s="143" t="s">
        <v>22</v>
      </c>
      <c r="L18" s="143" t="s">
        <v>22</v>
      </c>
      <c r="M18" s="143">
        <v>0</v>
      </c>
      <c r="N18" s="143">
        <f t="shared" si="1"/>
        <v>4724.5400000000373</v>
      </c>
      <c r="O18" s="140"/>
    </row>
    <row r="19" spans="1:16" ht="45" customHeight="1">
      <c r="B19" s="137" t="s">
        <v>57</v>
      </c>
      <c r="C19" s="138" t="s">
        <v>268</v>
      </c>
      <c r="D19" s="139">
        <f t="shared" ref="D19:M19" si="3">SUM(D20:D21)</f>
        <v>10530</v>
      </c>
      <c r="E19" s="139">
        <f t="shared" si="3"/>
        <v>31115.78</v>
      </c>
      <c r="F19" s="139">
        <f t="shared" si="3"/>
        <v>0</v>
      </c>
      <c r="G19" s="139">
        <f t="shared" si="3"/>
        <v>1505.45</v>
      </c>
      <c r="H19" s="139">
        <f t="shared" si="3"/>
        <v>0</v>
      </c>
      <c r="I19" s="139">
        <f t="shared" si="3"/>
        <v>0</v>
      </c>
      <c r="J19" s="139">
        <f t="shared" si="3"/>
        <v>-35221.67</v>
      </c>
      <c r="K19" s="139">
        <f t="shared" si="3"/>
        <v>0</v>
      </c>
      <c r="L19" s="139">
        <f t="shared" si="3"/>
        <v>0</v>
      </c>
      <c r="M19" s="139">
        <f t="shared" si="3"/>
        <v>0</v>
      </c>
      <c r="N19" s="139">
        <f t="shared" si="1"/>
        <v>7929.5599999999977</v>
      </c>
      <c r="O19" s="140"/>
    </row>
    <row r="20" spans="1:16" ht="18.75" customHeight="1">
      <c r="B20" s="141" t="s">
        <v>59</v>
      </c>
      <c r="C20" s="142" t="s">
        <v>263</v>
      </c>
      <c r="D20" s="143">
        <v>9988.5499999999993</v>
      </c>
      <c r="E20" s="143">
        <v>6.8212102632970002E-13</v>
      </c>
      <c r="F20" s="143">
        <v>10048.81</v>
      </c>
      <c r="G20" s="143">
        <v>1505.45</v>
      </c>
      <c r="H20" s="143" t="s">
        <v>22</v>
      </c>
      <c r="I20" s="143" t="s">
        <v>22</v>
      </c>
      <c r="J20" s="143">
        <v>-13613.25</v>
      </c>
      <c r="K20" s="143" t="s">
        <v>22</v>
      </c>
      <c r="L20" s="143" t="s">
        <v>22</v>
      </c>
      <c r="M20" s="143" t="s">
        <v>22</v>
      </c>
      <c r="N20" s="143">
        <f t="shared" si="1"/>
        <v>7929.5600000000013</v>
      </c>
      <c r="O20" s="140"/>
    </row>
    <row r="21" spans="1:16" ht="18.75" customHeight="1">
      <c r="B21" s="141" t="s">
        <v>61</v>
      </c>
      <c r="C21" s="142" t="s">
        <v>264</v>
      </c>
      <c r="D21" s="143">
        <v>541.45000000000005</v>
      </c>
      <c r="E21" s="143">
        <v>31115.78</v>
      </c>
      <c r="F21" s="143">
        <v>-10048.81</v>
      </c>
      <c r="G21" s="143" t="s">
        <v>22</v>
      </c>
      <c r="H21" s="143" t="s">
        <v>22</v>
      </c>
      <c r="I21" s="143" t="s">
        <v>22</v>
      </c>
      <c r="J21" s="143">
        <v>-21608.42</v>
      </c>
      <c r="K21" s="143" t="s">
        <v>22</v>
      </c>
      <c r="L21" s="143" t="s">
        <v>22</v>
      </c>
      <c r="M21" s="143" t="s">
        <v>22</v>
      </c>
      <c r="N21" s="143">
        <f t="shared" si="1"/>
        <v>0</v>
      </c>
      <c r="O21" s="140"/>
    </row>
    <row r="22" spans="1:16" ht="33" customHeight="1">
      <c r="B22" s="137" t="s">
        <v>79</v>
      </c>
      <c r="C22" s="138" t="s">
        <v>269</v>
      </c>
      <c r="D22" s="139">
        <f t="shared" ref="D22:M22" si="4">SUM(D23:D24)</f>
        <v>0</v>
      </c>
      <c r="E22" s="139">
        <f t="shared" si="4"/>
        <v>6100</v>
      </c>
      <c r="F22" s="139">
        <f t="shared" si="4"/>
        <v>0</v>
      </c>
      <c r="G22" s="139">
        <f t="shared" si="4"/>
        <v>0</v>
      </c>
      <c r="H22" s="139">
        <f t="shared" si="4"/>
        <v>0</v>
      </c>
      <c r="I22" s="139">
        <f t="shared" si="4"/>
        <v>0</v>
      </c>
      <c r="J22" s="139">
        <f t="shared" si="4"/>
        <v>0</v>
      </c>
      <c r="K22" s="139">
        <f t="shared" si="4"/>
        <v>0</v>
      </c>
      <c r="L22" s="139">
        <f t="shared" si="4"/>
        <v>0</v>
      </c>
      <c r="M22" s="139">
        <f t="shared" si="4"/>
        <v>0</v>
      </c>
      <c r="N22" s="139">
        <f t="shared" si="1"/>
        <v>6100</v>
      </c>
      <c r="O22" s="140"/>
    </row>
    <row r="23" spans="1:16" ht="22.5" customHeight="1">
      <c r="B23" s="141" t="s">
        <v>270</v>
      </c>
      <c r="C23" s="142" t="s">
        <v>263</v>
      </c>
      <c r="D23" s="143" t="s">
        <v>22</v>
      </c>
      <c r="E23" s="143">
        <v>6100</v>
      </c>
      <c r="F23" s="143" t="s">
        <v>22</v>
      </c>
      <c r="G23" s="143" t="s">
        <v>22</v>
      </c>
      <c r="H23" s="143" t="s">
        <v>22</v>
      </c>
      <c r="I23" s="143" t="s">
        <v>22</v>
      </c>
      <c r="J23" s="143" t="s">
        <v>22</v>
      </c>
      <c r="K23" s="143" t="s">
        <v>22</v>
      </c>
      <c r="L23" s="143" t="s">
        <v>22</v>
      </c>
      <c r="M23" s="143" t="s">
        <v>22</v>
      </c>
      <c r="N23" s="143">
        <f t="shared" si="1"/>
        <v>6100</v>
      </c>
      <c r="O23" s="140"/>
    </row>
    <row r="24" spans="1:16" ht="21.75" customHeight="1">
      <c r="B24" s="141" t="s">
        <v>271</v>
      </c>
      <c r="C24" s="142" t="s">
        <v>264</v>
      </c>
      <c r="D24" s="143" t="s">
        <v>22</v>
      </c>
      <c r="E24" s="143" t="s">
        <v>22</v>
      </c>
      <c r="F24" s="143" t="s">
        <v>22</v>
      </c>
      <c r="G24" s="143" t="s">
        <v>22</v>
      </c>
      <c r="H24" s="143" t="s">
        <v>22</v>
      </c>
      <c r="I24" s="143" t="s">
        <v>22</v>
      </c>
      <c r="J24" s="143" t="s">
        <v>22</v>
      </c>
      <c r="K24" s="143" t="s">
        <v>22</v>
      </c>
      <c r="L24" s="143" t="s">
        <v>22</v>
      </c>
      <c r="M24" s="143" t="s">
        <v>22</v>
      </c>
      <c r="N24" s="143">
        <f t="shared" si="1"/>
        <v>0</v>
      </c>
      <c r="O24" s="140"/>
    </row>
    <row r="25" spans="1:16" ht="31.5" customHeight="1">
      <c r="B25" s="137" t="s">
        <v>81</v>
      </c>
      <c r="C25" s="138" t="s">
        <v>272</v>
      </c>
      <c r="D25" s="139">
        <f t="shared" ref="D25:M25" si="5">SUM(D26:D27)</f>
        <v>9958.7900000000009</v>
      </c>
      <c r="E25" s="139">
        <f t="shared" si="5"/>
        <v>317.67</v>
      </c>
      <c r="F25" s="139">
        <f t="shared" si="5"/>
        <v>0</v>
      </c>
      <c r="G25" s="139">
        <f t="shared" si="5"/>
        <v>3423.09</v>
      </c>
      <c r="H25" s="139">
        <f t="shared" si="5"/>
        <v>0</v>
      </c>
      <c r="I25" s="139">
        <f t="shared" si="5"/>
        <v>0</v>
      </c>
      <c r="J25" s="139">
        <f t="shared" si="5"/>
        <v>-9970.76</v>
      </c>
      <c r="K25" s="139">
        <f t="shared" si="5"/>
        <v>0</v>
      </c>
      <c r="L25" s="139">
        <f t="shared" si="5"/>
        <v>0</v>
      </c>
      <c r="M25" s="139">
        <f t="shared" si="5"/>
        <v>0</v>
      </c>
      <c r="N25" s="139">
        <f t="shared" si="1"/>
        <v>3728.7900000000009</v>
      </c>
      <c r="O25" s="140"/>
    </row>
    <row r="26" spans="1:16" ht="23.25" customHeight="1">
      <c r="B26" s="141" t="s">
        <v>18</v>
      </c>
      <c r="C26" s="142" t="s">
        <v>263</v>
      </c>
      <c r="D26" s="143">
        <v>1275.3399999999999</v>
      </c>
      <c r="E26" s="143">
        <v>117.67</v>
      </c>
      <c r="F26" s="143">
        <v>6380</v>
      </c>
      <c r="G26" s="143">
        <v>3423.09</v>
      </c>
      <c r="H26" s="143" t="s">
        <v>22</v>
      </c>
      <c r="I26" s="143" t="s">
        <v>22</v>
      </c>
      <c r="J26" s="143">
        <v>-10043.61</v>
      </c>
      <c r="K26" s="143" t="s">
        <v>22</v>
      </c>
      <c r="L26" s="143" t="s">
        <v>22</v>
      </c>
      <c r="M26" s="143" t="s">
        <v>22</v>
      </c>
      <c r="N26" s="143">
        <f t="shared" si="1"/>
        <v>1152.4899999999998</v>
      </c>
      <c r="O26" s="144"/>
    </row>
    <row r="27" spans="1:16" ht="25.5" customHeight="1">
      <c r="B27" s="141" t="s">
        <v>29</v>
      </c>
      <c r="C27" s="142" t="s">
        <v>264</v>
      </c>
      <c r="D27" s="143">
        <v>8683.4500000000007</v>
      </c>
      <c r="E27" s="143">
        <v>200</v>
      </c>
      <c r="F27" s="143">
        <v>-6380</v>
      </c>
      <c r="G27" s="143" t="s">
        <v>22</v>
      </c>
      <c r="H27" s="143" t="s">
        <v>22</v>
      </c>
      <c r="I27" s="143" t="s">
        <v>22</v>
      </c>
      <c r="J27" s="143">
        <v>72.849999999999994</v>
      </c>
      <c r="K27" s="143" t="s">
        <v>22</v>
      </c>
      <c r="L27" s="143" t="s">
        <v>22</v>
      </c>
      <c r="M27" s="143" t="s">
        <v>22</v>
      </c>
      <c r="N27" s="143">
        <f t="shared" si="1"/>
        <v>2576.3000000000006</v>
      </c>
      <c r="O27" s="140"/>
    </row>
    <row r="28" spans="1:16" ht="28.5" customHeight="1">
      <c r="B28" s="137" t="s">
        <v>93</v>
      </c>
      <c r="C28" s="138" t="s">
        <v>273</v>
      </c>
      <c r="D28" s="139">
        <f t="shared" ref="D28:N28" si="6">SUM(D13,D16,D19,D22,D25)</f>
        <v>1701857.96</v>
      </c>
      <c r="E28" s="139">
        <f t="shared" si="6"/>
        <v>1879380.2899999998</v>
      </c>
      <c r="F28" s="139">
        <f t="shared" si="6"/>
        <v>0</v>
      </c>
      <c r="G28" s="139">
        <f t="shared" si="6"/>
        <v>5451.49</v>
      </c>
      <c r="H28" s="139">
        <f t="shared" si="6"/>
        <v>0</v>
      </c>
      <c r="I28" s="139">
        <f t="shared" si="6"/>
        <v>0</v>
      </c>
      <c r="J28" s="139">
        <f t="shared" si="6"/>
        <v>-1915220.0799999998</v>
      </c>
      <c r="K28" s="139">
        <f t="shared" si="6"/>
        <v>0</v>
      </c>
      <c r="L28" s="139">
        <f t="shared" si="6"/>
        <v>-110.04</v>
      </c>
      <c r="M28" s="139">
        <f t="shared" si="6"/>
        <v>0</v>
      </c>
      <c r="N28" s="139">
        <f t="shared" si="6"/>
        <v>1671359.6199999999</v>
      </c>
      <c r="O28" s="140"/>
    </row>
    <row r="29" spans="1:16" ht="15" customHeight="1">
      <c r="B29" s="146" t="s">
        <v>274</v>
      </c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</row>
    <row r="30" spans="1:16" customFormat="1" ht="99" customHeight="1">
      <c r="A30" s="3"/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P30" s="3"/>
    </row>
    <row r="31" spans="1:16" s="71" customFormat="1" ht="12.75" customHeight="1">
      <c r="A31" s="3"/>
    </row>
  </sheetData>
  <mergeCells count="12">
    <mergeCell ref="B29:N30"/>
    <mergeCell ref="B1:N1"/>
    <mergeCell ref="L2:N2"/>
    <mergeCell ref="B4:N4"/>
    <mergeCell ref="B8:N8"/>
    <mergeCell ref="B10:B11"/>
    <mergeCell ref="C10:C11"/>
    <mergeCell ref="D10:D11"/>
    <mergeCell ref="E10:M10"/>
    <mergeCell ref="N10:N11"/>
    <mergeCell ref="F5:K5"/>
    <mergeCell ref="G6:J6"/>
  </mergeCells>
  <printOptions horizontalCentered="1"/>
  <pageMargins left="0.35433070866141736" right="0.35433070866141736" top="0.11811023622047245" bottom="3.937007874015748E-2" header="0" footer="0"/>
  <pageSetup paperSize="9" scale="6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FBA</vt:lpstr>
      <vt:lpstr>VRA</vt:lpstr>
      <vt:lpstr>2</vt:lpstr>
      <vt:lpstr>'2'!Print_Titles</vt:lpstr>
      <vt:lpstr>FBA!Print_Titles</vt:lpstr>
      <vt:lpstr>VRA!Print_Titles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Sandra Ruikienė</cp:lastModifiedBy>
  <cp:lastPrinted>2026-07-27T08:24:24Z</cp:lastPrinted>
  <dcterms:created xsi:type="dcterms:W3CDTF">2009-07-20T14:30:53Z</dcterms:created>
  <dcterms:modified xsi:type="dcterms:W3CDTF">2026-07-27T08:24:35Z</dcterms:modified>
</cp:coreProperties>
</file>